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rojects\14-60 I85 Widening Cherokee Co MM80-96\Hydro\Report\2016-02\"/>
    </mc:Choice>
  </mc:AlternateContent>
  <bookViews>
    <workbookView xWindow="0" yWindow="0" windowWidth="25200" windowHeight="11970"/>
  </bookViews>
  <sheets>
    <sheet name="All Pipes" sheetId="1" r:id="rId1"/>
    <sheet name="Consolidated Systems" sheetId="2" r:id="rId2"/>
  </sheets>
  <externalReferences>
    <externalReference r:id="rId3"/>
    <externalReference r:id="rId4"/>
  </externalReferences>
  <definedNames>
    <definedName name="_xlnm.Print_Area" localSheetId="0">'All Pipes'!$B$1:$AF$113</definedName>
    <definedName name="_xlnm.Print_Titles" localSheetId="0">'All Pipes'!$1:$5</definedName>
    <definedName name="_xlnm.Print_Titles" localSheetId="1">'Consolidated Systems'!$1:$5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64" i="1" l="1"/>
  <c r="K64" i="2" l="1"/>
  <c r="J64" i="2"/>
  <c r="A64" i="2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31" i="2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B7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4" i="2" s="1"/>
  <c r="A25" i="2" s="1"/>
  <c r="A26" i="2" s="1"/>
  <c r="A27" i="2" s="1"/>
  <c r="A28" i="2" s="1"/>
  <c r="A29" i="2" s="1"/>
  <c r="K64" i="1" l="1"/>
  <c r="J64" i="1"/>
  <c r="F64" i="1" l="1"/>
  <c r="A64" i="1" l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B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4" i="1" s="1"/>
  <c r="A25" i="1" s="1"/>
  <c r="A26" i="1" s="1"/>
  <c r="A27" i="1" s="1"/>
  <c r="A28" i="1" s="1"/>
  <c r="A29" i="1" s="1"/>
  <c r="H23" i="1" l="1"/>
  <c r="G23" i="1"/>
  <c r="AI23" i="1" s="1"/>
  <c r="F23" i="1"/>
  <c r="G20" i="1"/>
  <c r="AI20" i="1" s="1"/>
  <c r="G19" i="1"/>
  <c r="AI19" i="1" s="1"/>
  <c r="G29" i="1" l="1"/>
  <c r="AI29" i="1" s="1"/>
  <c r="H72" i="1" l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G66" i="1"/>
  <c r="AI66" i="1" s="1"/>
  <c r="G67" i="1"/>
  <c r="AI67" i="1" s="1"/>
  <c r="G68" i="1"/>
  <c r="AI68" i="1" s="1"/>
  <c r="G69" i="1"/>
  <c r="AI69" i="1" s="1"/>
  <c r="G70" i="1"/>
  <c r="AI70" i="1" s="1"/>
  <c r="G71" i="1"/>
  <c r="AI71" i="1" s="1"/>
  <c r="G75" i="1"/>
  <c r="AI75" i="1" s="1"/>
  <c r="G76" i="1"/>
  <c r="AI76" i="1" s="1"/>
  <c r="G77" i="1"/>
  <c r="AI77" i="1" s="1"/>
  <c r="G80" i="1"/>
  <c r="AI80" i="1" s="1"/>
  <c r="G82" i="1"/>
  <c r="AI82" i="1" s="1"/>
  <c r="G83" i="1"/>
  <c r="AI83" i="1" s="1"/>
  <c r="G86" i="1"/>
  <c r="AI86" i="1" s="1"/>
  <c r="G90" i="1"/>
  <c r="AI90" i="1" s="1"/>
  <c r="G91" i="1"/>
  <c r="AI91" i="1" s="1"/>
  <c r="G100" i="1"/>
  <c r="AI100" i="1" s="1"/>
  <c r="G105" i="1"/>
  <c r="AI105" i="1" s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63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39" i="1"/>
  <c r="F40" i="1"/>
  <c r="F41" i="1"/>
  <c r="F42" i="1"/>
  <c r="F43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I100" i="1" l="1"/>
  <c r="I90" i="1"/>
  <c r="I86" i="1"/>
  <c r="I82" i="1"/>
  <c r="I80" i="1"/>
  <c r="I76" i="1"/>
  <c r="I91" i="1"/>
  <c r="I83" i="1"/>
  <c r="I77" i="1"/>
  <c r="I75" i="1"/>
  <c r="I105" i="1"/>
  <c r="H33" i="1" l="1"/>
  <c r="F33" i="1"/>
  <c r="G48" i="1"/>
  <c r="AI48" i="1" s="1"/>
  <c r="G42" i="1"/>
  <c r="AI42" i="1" s="1"/>
  <c r="G38" i="1"/>
  <c r="AI38" i="1" s="1"/>
  <c r="G37" i="1"/>
  <c r="AI37" i="1" s="1"/>
  <c r="G40" i="1"/>
  <c r="AI40" i="1" s="1"/>
  <c r="G50" i="1"/>
  <c r="AI50" i="1" s="1"/>
  <c r="G85" i="1"/>
  <c r="AI85" i="1" s="1"/>
  <c r="G87" i="1"/>
  <c r="AI87" i="1" s="1"/>
  <c r="G101" i="1"/>
  <c r="AI101" i="1" s="1"/>
  <c r="G103" i="1"/>
  <c r="AI103" i="1" s="1"/>
  <c r="G52" i="1"/>
  <c r="AI52" i="1" s="1"/>
  <c r="G79" i="1"/>
  <c r="AI79" i="1" s="1"/>
  <c r="G93" i="1"/>
  <c r="AI93" i="1" s="1"/>
  <c r="G95" i="1"/>
  <c r="AI95" i="1" s="1"/>
  <c r="G44" i="1"/>
  <c r="AI44" i="1" s="1"/>
  <c r="G46" i="1"/>
  <c r="AI46" i="1" s="1"/>
  <c r="G54" i="1"/>
  <c r="AI54" i="1" s="1"/>
  <c r="G56" i="1"/>
  <c r="AI56" i="1" s="1"/>
  <c r="G58" i="1"/>
  <c r="AI58" i="1" s="1"/>
  <c r="G60" i="1"/>
  <c r="AI60" i="1" s="1"/>
  <c r="G62" i="1"/>
  <c r="AI62" i="1" s="1"/>
  <c r="G72" i="1"/>
  <c r="AI72" i="1" s="1"/>
  <c r="G81" i="1"/>
  <c r="AI81" i="1" s="1"/>
  <c r="G89" i="1"/>
  <c r="AI89" i="1" s="1"/>
  <c r="G97" i="1"/>
  <c r="AI97" i="1" s="1"/>
  <c r="G99" i="1"/>
  <c r="AI99" i="1" s="1"/>
  <c r="G39" i="1"/>
  <c r="AI39" i="1" s="1"/>
  <c r="G43" i="1"/>
  <c r="AI43" i="1" s="1"/>
  <c r="G47" i="1"/>
  <c r="AI47" i="1" s="1"/>
  <c r="G51" i="1"/>
  <c r="AI51" i="1" s="1"/>
  <c r="G41" i="1"/>
  <c r="AI41" i="1" s="1"/>
  <c r="G45" i="1"/>
  <c r="AI45" i="1" s="1"/>
  <c r="G49" i="1"/>
  <c r="AI49" i="1" s="1"/>
  <c r="G53" i="1"/>
  <c r="AI53" i="1" s="1"/>
  <c r="G55" i="1"/>
  <c r="AI55" i="1" s="1"/>
  <c r="G57" i="1"/>
  <c r="AI57" i="1" s="1"/>
  <c r="G59" i="1"/>
  <c r="AI59" i="1" s="1"/>
  <c r="G61" i="1"/>
  <c r="AI61" i="1" s="1"/>
  <c r="G63" i="1"/>
  <c r="AI63" i="1" s="1"/>
  <c r="G65" i="1"/>
  <c r="AI65" i="1" s="1"/>
  <c r="G73" i="1"/>
  <c r="AI73" i="1" s="1"/>
  <c r="G74" i="1"/>
  <c r="AI74" i="1" s="1"/>
  <c r="G78" i="1"/>
  <c r="AI78" i="1" s="1"/>
  <c r="G94" i="1"/>
  <c r="AI94" i="1" s="1"/>
  <c r="G98" i="1"/>
  <c r="AI98" i="1" s="1"/>
  <c r="G102" i="1"/>
  <c r="AI102" i="1" s="1"/>
  <c r="G106" i="1"/>
  <c r="AI106" i="1" s="1"/>
  <c r="G84" i="1"/>
  <c r="AI84" i="1" s="1"/>
  <c r="G88" i="1"/>
  <c r="AI88" i="1" s="1"/>
  <c r="G92" i="1"/>
  <c r="AI92" i="1" s="1"/>
  <c r="G96" i="1"/>
  <c r="AI96" i="1" s="1"/>
  <c r="G104" i="1"/>
  <c r="AI104" i="1" s="1"/>
  <c r="I103" i="1" l="1"/>
  <c r="I106" i="1"/>
  <c r="I104" i="1"/>
  <c r="I102" i="1"/>
  <c r="I101" i="1"/>
  <c r="I99" i="1"/>
  <c r="I98" i="1"/>
  <c r="I97" i="1"/>
  <c r="I96" i="1"/>
  <c r="I95" i="1"/>
  <c r="I94" i="1"/>
  <c r="I93" i="1"/>
  <c r="I92" i="1"/>
  <c r="I89" i="1"/>
  <c r="I88" i="1"/>
  <c r="I87" i="1"/>
  <c r="I85" i="1"/>
  <c r="I84" i="1"/>
  <c r="I81" i="1"/>
  <c r="I79" i="1"/>
  <c r="I78" i="1"/>
  <c r="I74" i="1"/>
  <c r="I73" i="1"/>
  <c r="I72" i="1"/>
  <c r="H71" i="1" l="1"/>
  <c r="H70" i="1"/>
  <c r="H69" i="1"/>
  <c r="H68" i="1"/>
  <c r="H67" i="1"/>
  <c r="H66" i="1"/>
  <c r="H65" i="1"/>
  <c r="H63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3" i="1"/>
  <c r="H42" i="1"/>
  <c r="H41" i="1"/>
  <c r="H40" i="1"/>
  <c r="H39" i="1"/>
  <c r="I39" i="1" l="1"/>
  <c r="I41" i="1"/>
  <c r="I43" i="1"/>
  <c r="I45" i="1"/>
  <c r="I47" i="1"/>
  <c r="I49" i="1"/>
  <c r="I51" i="1"/>
  <c r="I53" i="1"/>
  <c r="I55" i="1"/>
  <c r="I57" i="1"/>
  <c r="I59" i="1"/>
  <c r="I63" i="1"/>
  <c r="I66" i="1"/>
  <c r="I68" i="1"/>
  <c r="I70" i="1"/>
  <c r="H38" i="1"/>
  <c r="F38" i="1"/>
  <c r="I40" i="1"/>
  <c r="I42" i="1"/>
  <c r="I46" i="1"/>
  <c r="I48" i="1"/>
  <c r="I50" i="1"/>
  <c r="I52" i="1"/>
  <c r="I54" i="1"/>
  <c r="I56" i="1"/>
  <c r="I58" i="1"/>
  <c r="I60" i="1"/>
  <c r="I65" i="1"/>
  <c r="I67" i="1"/>
  <c r="I69" i="1"/>
  <c r="I71" i="1"/>
  <c r="H62" i="1"/>
  <c r="F62" i="1"/>
  <c r="H37" i="1"/>
  <c r="F37" i="1"/>
  <c r="H44" i="1"/>
  <c r="F44" i="1"/>
  <c r="H61" i="1"/>
  <c r="F61" i="1"/>
  <c r="I38" i="1" l="1"/>
  <c r="I62" i="1"/>
  <c r="I37" i="1"/>
  <c r="I44" i="1"/>
  <c r="I61" i="1"/>
  <c r="F35" i="1" l="1"/>
  <c r="H35" i="1" l="1"/>
  <c r="F30" i="1"/>
  <c r="H18" i="1" l="1"/>
  <c r="F18" i="1"/>
  <c r="H30" i="1"/>
  <c r="G25" i="1" l="1"/>
  <c r="AI25" i="1" s="1"/>
  <c r="G33" i="1"/>
  <c r="AI33" i="1" s="1"/>
  <c r="G32" i="1"/>
  <c r="AI32" i="1" s="1"/>
  <c r="G31" i="1"/>
  <c r="AI31" i="1" s="1"/>
  <c r="G30" i="1"/>
  <c r="AI30" i="1" s="1"/>
  <c r="G34" i="1"/>
  <c r="AI34" i="1" s="1"/>
  <c r="G35" i="1"/>
  <c r="AI35" i="1" s="1"/>
  <c r="G28" i="1"/>
  <c r="AI28" i="1" s="1"/>
  <c r="G27" i="1"/>
  <c r="AI27" i="1" s="1"/>
  <c r="G26" i="1"/>
  <c r="AI26" i="1" s="1"/>
  <c r="G22" i="1" l="1"/>
  <c r="AI22" i="1" s="1"/>
  <c r="G18" i="1"/>
  <c r="AI18" i="1" s="1"/>
  <c r="G21" i="1"/>
  <c r="AI21" i="1" s="1"/>
  <c r="G36" i="1"/>
  <c r="AI36" i="1" s="1"/>
  <c r="G17" i="1"/>
  <c r="AI17" i="1" s="1"/>
  <c r="G24" i="1"/>
  <c r="AI24" i="1" s="1"/>
  <c r="G9" i="1"/>
  <c r="AI9" i="1" s="1"/>
  <c r="G16" i="1"/>
  <c r="AI16" i="1" s="1"/>
  <c r="G13" i="1"/>
  <c r="AI13" i="1" s="1"/>
  <c r="G15" i="1"/>
  <c r="AI15" i="1" s="1"/>
  <c r="G14" i="1"/>
  <c r="AI14" i="1" s="1"/>
  <c r="G12" i="1"/>
  <c r="AI12" i="1" s="1"/>
  <c r="G10" i="1"/>
  <c r="AI10" i="1" s="1"/>
  <c r="F7" i="1"/>
  <c r="F8" i="1"/>
  <c r="F17" i="1"/>
  <c r="F25" i="1"/>
  <c r="F27" i="1"/>
  <c r="H6" i="1" l="1"/>
  <c r="F6" i="1"/>
  <c r="H34" i="1"/>
  <c r="F34" i="1"/>
  <c r="H31" i="1"/>
  <c r="F31" i="1"/>
  <c r="H28" i="1"/>
  <c r="F28" i="1"/>
  <c r="H26" i="1"/>
  <c r="F26" i="1"/>
  <c r="H24" i="1"/>
  <c r="F24" i="1"/>
  <c r="H21" i="1"/>
  <c r="F21" i="1"/>
  <c r="H9" i="1"/>
  <c r="F9" i="1"/>
  <c r="H36" i="1"/>
  <c r="H32" i="1"/>
  <c r="F32" i="1"/>
  <c r="H22" i="1"/>
  <c r="F22" i="1"/>
  <c r="H20" i="1"/>
  <c r="F20" i="1"/>
  <c r="H10" i="1"/>
  <c r="F10" i="1"/>
  <c r="H19" i="1"/>
  <c r="F19" i="1"/>
  <c r="H29" i="1"/>
  <c r="F29" i="1"/>
  <c r="I36" i="1"/>
  <c r="H27" i="1"/>
  <c r="H25" i="1"/>
  <c r="H8" i="1"/>
  <c r="H7" i="1"/>
  <c r="H17" i="1" l="1"/>
  <c r="F36" i="1"/>
  <c r="I34" i="1"/>
  <c r="I17" i="1"/>
  <c r="I29" i="1"/>
  <c r="I26" i="1"/>
  <c r="I9" i="1"/>
  <c r="I28" i="1"/>
  <c r="I31" i="1"/>
  <c r="I33" i="1"/>
  <c r="I10" i="1"/>
  <c r="I18" i="1"/>
  <c r="I20" i="1"/>
  <c r="I25" i="1"/>
  <c r="I27" i="1"/>
  <c r="I30" i="1"/>
  <c r="I32" i="1"/>
  <c r="I35" i="1"/>
  <c r="I19" i="1"/>
  <c r="I21" i="1" l="1"/>
  <c r="I23" i="1"/>
  <c r="I22" i="1"/>
  <c r="I24" i="1"/>
  <c r="G6" i="1" l="1"/>
  <c r="AI6" i="1" s="1"/>
  <c r="G8" i="1"/>
  <c r="AI8" i="1" s="1"/>
  <c r="G7" i="1"/>
  <c r="AI7" i="1" s="1"/>
  <c r="I8" i="1" l="1"/>
  <c r="I7" i="1" l="1"/>
  <c r="I6" i="1"/>
  <c r="F12" i="1" l="1"/>
  <c r="H12" i="1" l="1"/>
  <c r="F15" i="1" l="1"/>
  <c r="F13" i="1"/>
  <c r="F16" i="1" l="1"/>
  <c r="H16" i="1"/>
  <c r="F14" i="1"/>
  <c r="H14" i="1"/>
  <c r="H15" i="1"/>
  <c r="H13" i="1"/>
  <c r="I16" i="1" l="1"/>
  <c r="I14" i="1"/>
  <c r="I15" i="1"/>
  <c r="I13" i="1"/>
  <c r="I12" i="1"/>
  <c r="G11" i="1" l="1"/>
  <c r="AI11" i="1" s="1"/>
  <c r="H11" i="1" l="1"/>
  <c r="F11" i="1"/>
  <c r="I11" i="1" l="1"/>
</calcChain>
</file>

<file path=xl/sharedStrings.xml><?xml version="1.0" encoding="utf-8"?>
<sst xmlns="http://schemas.openxmlformats.org/spreadsheetml/2006/main" count="1559" uniqueCount="331">
  <si>
    <t>I-85 Widening and Rehabilitation Drainage Structures</t>
  </si>
  <si>
    <t xml:space="preserve"> </t>
  </si>
  <si>
    <t>Site No.</t>
  </si>
  <si>
    <t>Station</t>
  </si>
  <si>
    <t xml:space="preserve"> Size                    Verified</t>
  </si>
  <si>
    <t>Shape</t>
  </si>
  <si>
    <t>Drainage Area (ac.)</t>
  </si>
  <si>
    <t>Design Storm</t>
  </si>
  <si>
    <t>Rational</t>
  </si>
  <si>
    <t>SCS</t>
  </si>
  <si>
    <t>USGS</t>
  </si>
  <si>
    <t>EXISTING CONDITIONS (w/ Proposed Widening)</t>
  </si>
  <si>
    <t>RECOMMENDATIONS</t>
  </si>
  <si>
    <r>
      <t>T</t>
    </r>
    <r>
      <rPr>
        <b/>
        <vertAlign val="subscript"/>
        <sz val="11"/>
        <color indexed="8"/>
        <rFont val="Calibri"/>
        <family val="2"/>
      </rPr>
      <t>C</t>
    </r>
  </si>
  <si>
    <t>c</t>
  </si>
  <si>
    <t>i</t>
  </si>
  <si>
    <t>CN</t>
  </si>
  <si>
    <t>Urban</t>
  </si>
  <si>
    <t>% Imp</t>
  </si>
  <si>
    <t>Rural</t>
  </si>
  <si>
    <t xml:space="preserve">HW/D </t>
  </si>
  <si>
    <t xml:space="preserve">HW Elevation </t>
  </si>
  <si>
    <t>Elev. Dif. From EOP to WSEL</t>
  </si>
  <si>
    <t>Upstream Adverse Impacts?            (Y or N)</t>
  </si>
  <si>
    <t>1-Good                                 2-Rehab                                3- Replace</t>
  </si>
  <si>
    <t>STV Numbering System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</si>
  <si>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</si>
  <si>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</si>
  <si>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</si>
  <si>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</si>
  <si>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</si>
  <si>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</si>
  <si>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</si>
  <si>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</si>
  <si>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</si>
  <si>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</si>
  <si>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</si>
  <si>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</si>
  <si>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</si>
  <si>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</si>
  <si>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</si>
  <si>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</si>
  <si>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</si>
  <si>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</si>
  <si>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</si>
  <si>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A-22</t>
  </si>
  <si>
    <t>A-23</t>
  </si>
  <si>
    <t>A-24</t>
  </si>
  <si>
    <t>A-25</t>
  </si>
  <si>
    <t>A-26</t>
  </si>
  <si>
    <t>A-27</t>
  </si>
  <si>
    <t>A-28</t>
  </si>
  <si>
    <t>A-29</t>
  </si>
  <si>
    <t>A-30</t>
  </si>
  <si>
    <t>A-31</t>
  </si>
  <si>
    <t>A-32</t>
  </si>
  <si>
    <t>A-33</t>
  </si>
  <si>
    <t>A-34</t>
  </si>
  <si>
    <t>A-35</t>
  </si>
  <si>
    <t>A-36</t>
  </si>
  <si>
    <t>A-37</t>
  </si>
  <si>
    <t>A-38</t>
  </si>
  <si>
    <t>A-39</t>
  </si>
  <si>
    <t>A-40</t>
  </si>
  <si>
    <t>A-41</t>
  </si>
  <si>
    <t>A-42</t>
  </si>
  <si>
    <t>A-43</t>
  </si>
  <si>
    <t>A-44</t>
  </si>
  <si>
    <t>A-45</t>
  </si>
  <si>
    <t>A-46</t>
  </si>
  <si>
    <t>A-47</t>
  </si>
  <si>
    <t>A-48</t>
  </si>
  <si>
    <t>A-49</t>
  </si>
  <si>
    <t>A-50</t>
  </si>
  <si>
    <t>A-51</t>
  </si>
  <si>
    <t>A-52</t>
  </si>
  <si>
    <t>A-53</t>
  </si>
  <si>
    <t>A-54</t>
  </si>
  <si>
    <t>A-55</t>
  </si>
  <si>
    <t>A-56</t>
  </si>
  <si>
    <t>A-57</t>
  </si>
  <si>
    <t>A-58</t>
  </si>
  <si>
    <t>A-59</t>
  </si>
  <si>
    <t>A-60</t>
  </si>
  <si>
    <t>A-61</t>
  </si>
  <si>
    <t>A-62</t>
  </si>
  <si>
    <t>A-63</t>
  </si>
  <si>
    <t>A-64</t>
  </si>
  <si>
    <t>A-65</t>
  </si>
  <si>
    <t>A-66</t>
  </si>
  <si>
    <t>A-67</t>
  </si>
  <si>
    <t>A-68</t>
  </si>
  <si>
    <t>A-69</t>
  </si>
  <si>
    <t>A-70</t>
  </si>
  <si>
    <t>A-71</t>
  </si>
  <si>
    <t>A-72</t>
  </si>
  <si>
    <t>A-73</t>
  </si>
  <si>
    <t>A-74</t>
  </si>
  <si>
    <t>A-75</t>
  </si>
  <si>
    <t>A-76</t>
  </si>
  <si>
    <t>A-77</t>
  </si>
  <si>
    <t>A-78</t>
  </si>
  <si>
    <t>A-79</t>
  </si>
  <si>
    <t>A-80</t>
  </si>
  <si>
    <t>A-81</t>
  </si>
  <si>
    <t>A-82</t>
  </si>
  <si>
    <t>A-83</t>
  </si>
  <si>
    <t>A-84</t>
  </si>
  <si>
    <t>A-85</t>
  </si>
  <si>
    <t>A-86</t>
  </si>
  <si>
    <t>A-87</t>
  </si>
  <si>
    <t>A-88</t>
  </si>
  <si>
    <t>A-89</t>
  </si>
  <si>
    <t>A-90</t>
  </si>
  <si>
    <t>A-91</t>
  </si>
  <si>
    <t>A-92</t>
  </si>
  <si>
    <t>A-93</t>
  </si>
  <si>
    <t>A-94</t>
  </si>
  <si>
    <t>A-95</t>
  </si>
  <si>
    <t>A-96</t>
  </si>
  <si>
    <t>A-97</t>
  </si>
  <si>
    <t>A-98</t>
  </si>
  <si>
    <t>A-99</t>
  </si>
  <si>
    <t>843+91</t>
  </si>
  <si>
    <t>844+20</t>
  </si>
  <si>
    <t>849+22</t>
  </si>
  <si>
    <t>849+99</t>
  </si>
  <si>
    <t>850+82</t>
  </si>
  <si>
    <t>851+76</t>
  </si>
  <si>
    <t>864+78</t>
  </si>
  <si>
    <t>864+90</t>
  </si>
  <si>
    <t>869+23</t>
  </si>
  <si>
    <t>869+34</t>
  </si>
  <si>
    <t>869+46</t>
  </si>
  <si>
    <t>887+88</t>
  </si>
  <si>
    <t>887+68</t>
  </si>
  <si>
    <t>887+42</t>
  </si>
  <si>
    <t>891+36</t>
  </si>
  <si>
    <t>891+16</t>
  </si>
  <si>
    <t>894+48</t>
  </si>
  <si>
    <t>895+28</t>
  </si>
  <si>
    <t>900+20</t>
  </si>
  <si>
    <t>900+96</t>
  </si>
  <si>
    <t>901+93</t>
  </si>
  <si>
    <t>903+75</t>
  </si>
  <si>
    <t>902+47</t>
  </si>
  <si>
    <t>917+00</t>
  </si>
  <si>
    <t>921+72</t>
  </si>
  <si>
    <t>927+49</t>
  </si>
  <si>
    <t>932+30</t>
  </si>
  <si>
    <t>933+99</t>
  </si>
  <si>
    <t>939+64</t>
  </si>
  <si>
    <t>940+88</t>
  </si>
  <si>
    <t>948+95</t>
  </si>
  <si>
    <t>952+07</t>
  </si>
  <si>
    <t>962+44</t>
  </si>
  <si>
    <t>961+90</t>
  </si>
  <si>
    <t>961+35</t>
  </si>
  <si>
    <t>974+19</t>
  </si>
  <si>
    <t>974+25</t>
  </si>
  <si>
    <t>977+85</t>
  </si>
  <si>
    <t>978+85</t>
  </si>
  <si>
    <t>981+78</t>
  </si>
  <si>
    <t>990+20</t>
  </si>
  <si>
    <t>990+27</t>
  </si>
  <si>
    <t>1005+89</t>
  </si>
  <si>
    <t>1005+34</t>
  </si>
  <si>
    <t>1004+94</t>
  </si>
  <si>
    <t>1015+55</t>
  </si>
  <si>
    <t>1017+49</t>
  </si>
  <si>
    <t>1016+82</t>
  </si>
  <si>
    <t>1021+20</t>
  </si>
  <si>
    <t>1021+66</t>
  </si>
  <si>
    <t>1031+35</t>
  </si>
  <si>
    <t>1031+95</t>
  </si>
  <si>
    <t>966+62</t>
  </si>
  <si>
    <t>977+74</t>
  </si>
  <si>
    <t>1037+96</t>
  </si>
  <si>
    <t>1066+45</t>
  </si>
  <si>
    <t>1038+67</t>
  </si>
  <si>
    <t>1046+86</t>
  </si>
  <si>
    <t>1046+66</t>
  </si>
  <si>
    <t>1046+29</t>
  </si>
  <si>
    <t>1045+71</t>
  </si>
  <si>
    <t>1054+81</t>
  </si>
  <si>
    <t>1054+96</t>
  </si>
  <si>
    <t>1054+92</t>
  </si>
  <si>
    <t>1054+28</t>
  </si>
  <si>
    <t>1066+48</t>
  </si>
  <si>
    <t>1081+59</t>
  </si>
  <si>
    <t>1084+85</t>
  </si>
  <si>
    <t>1083+58</t>
  </si>
  <si>
    <t>1089+59</t>
  </si>
  <si>
    <t>1082+73</t>
  </si>
  <si>
    <t>1105+50</t>
  </si>
  <si>
    <t>1106+00</t>
  </si>
  <si>
    <t>1106+40</t>
  </si>
  <si>
    <t>1105+00</t>
  </si>
  <si>
    <t>1113+71</t>
  </si>
  <si>
    <t>1113+15</t>
  </si>
  <si>
    <t>1112+63</t>
  </si>
  <si>
    <t>1112+00</t>
  </si>
  <si>
    <t>1126+20</t>
  </si>
  <si>
    <t>1158+05</t>
  </si>
  <si>
    <t>1158+34</t>
  </si>
  <si>
    <t>1157+27</t>
  </si>
  <si>
    <t>1157+71</t>
  </si>
  <si>
    <t>1166+81</t>
  </si>
  <si>
    <t>1166+86</t>
  </si>
  <si>
    <t>1172+16</t>
  </si>
  <si>
    <t>1172+21</t>
  </si>
  <si>
    <t>1172+27</t>
  </si>
  <si>
    <t>1172+32</t>
  </si>
  <si>
    <t>1185+29</t>
  </si>
  <si>
    <t>1185+13</t>
  </si>
  <si>
    <t>1185+04</t>
  </si>
  <si>
    <t>A-100</t>
  </si>
  <si>
    <t>Circular</t>
  </si>
  <si>
    <t>4X6</t>
  </si>
  <si>
    <t>Box</t>
  </si>
  <si>
    <t>10x12</t>
  </si>
  <si>
    <t>4x6</t>
  </si>
  <si>
    <t>A-101</t>
  </si>
  <si>
    <t>888+67</t>
  </si>
  <si>
    <t>Areas are discretized to single pipes in some cases</t>
  </si>
  <si>
    <t>50-year</t>
  </si>
  <si>
    <t>Not modeled.  Flow is assumed to reach pipe 34.</t>
  </si>
  <si>
    <t>Not modeled.  Flow is added to pipe 154.</t>
  </si>
  <si>
    <t>Not modeled.  Frontage road pipe.</t>
  </si>
  <si>
    <t>N</t>
  </si>
  <si>
    <t>Y</t>
  </si>
  <si>
    <t>10-year</t>
  </si>
  <si>
    <t>Q</t>
  </si>
  <si>
    <t>Outlet Velocity</t>
  </si>
  <si>
    <t>CONDITION</t>
  </si>
  <si>
    <t>Comments</t>
  </si>
  <si>
    <t>Replace with 60"</t>
  </si>
  <si>
    <t>Retain</t>
  </si>
  <si>
    <t>Notes:</t>
  </si>
  <si>
    <t>Replace w/6x6 RCBC</t>
  </si>
  <si>
    <t>Replace w/2-6x6 RCBC</t>
  </si>
  <si>
    <t>Replace with 48"</t>
  </si>
  <si>
    <t>Replace with 30"</t>
  </si>
  <si>
    <t>Replace with 36"</t>
  </si>
  <si>
    <t>Replace with 24"</t>
  </si>
  <si>
    <t>Replace with 6X6 RCBC</t>
  </si>
  <si>
    <t>Replace with 2-42"</t>
  </si>
  <si>
    <t>Replace with 42"</t>
  </si>
  <si>
    <t>Replace with 54"</t>
  </si>
  <si>
    <t>Crossing Information</t>
  </si>
  <si>
    <t>Multiple pipe replacement</t>
  </si>
  <si>
    <t>Retain or                               Replace With ""                               See Comments</t>
  </si>
  <si>
    <t>Not modeled.  Frontage road pipe. Added to A-55 and A-54 systems.</t>
  </si>
  <si>
    <t>Not modeled. Area added to pipe group.</t>
  </si>
  <si>
    <t>Not modeled. Vertical pipe discharging to culvert top.</t>
  </si>
  <si>
    <t>estimated edge of pvmt</t>
  </si>
  <si>
    <t>Rim elevation used as EOP</t>
  </si>
  <si>
    <t>EOP assumed from 5-foot contours</t>
  </si>
  <si>
    <t>Pipe end not located</t>
  </si>
  <si>
    <t>EOP assumed from 2-foot contours</t>
  </si>
  <si>
    <t>Unless noted othewise, the upstream structure lowest top/grate/inlet is used as the local EOP elevation</t>
  </si>
  <si>
    <t>A(3-6)</t>
  </si>
  <si>
    <t>A(7-8)</t>
  </si>
  <si>
    <t>A(9-11)</t>
  </si>
  <si>
    <t>A(12-14)</t>
  </si>
  <si>
    <t>A(15-16)</t>
  </si>
  <si>
    <t>A(17,19)</t>
  </si>
  <si>
    <t>A(21-22)</t>
  </si>
  <si>
    <t>A(28-29)</t>
  </si>
  <si>
    <t>A(35-37)</t>
  </si>
  <si>
    <t>A(38-39)</t>
  </si>
  <si>
    <t>A(43-45)</t>
  </si>
  <si>
    <t>A(46-48)</t>
  </si>
  <si>
    <t>A(61-64)</t>
  </si>
  <si>
    <t>A(65-67)</t>
  </si>
  <si>
    <t>A(73-74)</t>
  </si>
  <si>
    <t>A(75-77)</t>
  </si>
  <si>
    <t>A(78-80)</t>
  </si>
  <si>
    <t>A(81-82)</t>
  </si>
  <si>
    <t>A(83-84)</t>
  </si>
  <si>
    <t>A(86-87)</t>
  </si>
  <si>
    <t>A(88-91)</t>
  </si>
  <si>
    <t>A(92-95)</t>
  </si>
  <si>
    <t>A(96-98)</t>
  </si>
  <si>
    <t>1142+00</t>
  </si>
  <si>
    <t>Extend last segment.</t>
  </si>
  <si>
    <t>Extend first segment.</t>
  </si>
  <si>
    <t>Extend first segment. Extend last segment.</t>
  </si>
  <si>
    <t>A(20-22)</t>
  </si>
  <si>
    <t>N/A</t>
  </si>
  <si>
    <t>Broken pipe. Joint failures</t>
  </si>
  <si>
    <t>Pipe dislocation and joint failure</t>
  </si>
  <si>
    <t>Replace due to condition: joint failures. Extend last segment.</t>
  </si>
  <si>
    <t>Armor outfall</t>
  </si>
  <si>
    <t>Replace to reduce outfall velocity or armor outfall</t>
  </si>
  <si>
    <t>EOP assumed from 2-foot contours. Armor outfall.</t>
  </si>
  <si>
    <t>Extend last segment. Armor outfall</t>
  </si>
  <si>
    <t>Extend last segment. Slip line due to joints. Armor outfall.</t>
  </si>
  <si>
    <t>Joint failures.</t>
  </si>
  <si>
    <t>1.</t>
  </si>
  <si>
    <t>2.</t>
  </si>
  <si>
    <t>Road elevation needs to be raised, road subgrade may be less than 1' above high-water level.</t>
  </si>
  <si>
    <t>Elevation at edge of pavement estimated based upon contour elevation.</t>
  </si>
  <si>
    <t>Overtopping analyzed using the 50 year storm for pipes using 10 year design storm and the 100 year storm for pipes using the 50 year design storm.</t>
  </si>
  <si>
    <t>Analysis assumes that all runoff from each corresponding drainage area enters into pipes (i.e. sump condition) and that no bypass can occur.</t>
  </si>
  <si>
    <t>3.</t>
  </si>
  <si>
    <t>4.</t>
  </si>
  <si>
    <r>
      <t xml:space="preserve">Overtopping? (Y or N) </t>
    </r>
    <r>
      <rPr>
        <b/>
        <vertAlign val="superscript"/>
        <sz val="11"/>
        <color indexed="8"/>
        <rFont val="Calibri"/>
        <family val="2"/>
      </rPr>
      <t>2</t>
    </r>
  </si>
  <si>
    <t>Extend last segment. See note 4.</t>
  </si>
  <si>
    <t>Armor outfall. See note 4.</t>
  </si>
  <si>
    <t>Extend first segment. Armor outfall. See note 4.</t>
  </si>
  <si>
    <t>TC</t>
  </si>
  <si>
    <t>May overtop frontage road. Armor outfall.</t>
  </si>
  <si>
    <t>Negative freeboard of 0.1 feet only. Assumed no adverse impacts.</t>
  </si>
  <si>
    <t>Topographic relief before it affects roadway.</t>
  </si>
  <si>
    <t>Negative freeboard of 0.1 feet. Extend last segment.</t>
  </si>
  <si>
    <t>Topographic relief upstream. Extend first segment.</t>
  </si>
  <si>
    <t>HGL is not above grate elevation. Armor outfall.</t>
  </si>
  <si>
    <t>Frontage Road system. EOP assumed from 5-foot contours</t>
  </si>
  <si>
    <t>Topographic relief near HGL elevation.</t>
  </si>
  <si>
    <t>F</t>
  </si>
  <si>
    <t>M</t>
  </si>
  <si>
    <t>M, F</t>
  </si>
  <si>
    <t>y</t>
  </si>
  <si>
    <t>*  Elevation at edge of pavement estimated based upon contour elevation.</t>
  </si>
  <si>
    <t>*  Overtopping: M-Mainline, F-Frontage Rd., N-No Overtopping</t>
  </si>
  <si>
    <t>*  Overtopping analysis based on results from HY8, further dynamic modeling and analysis may be needed to determine high-water level.</t>
  </si>
  <si>
    <t>*  Overtopping determined with the 50 year storm for pipes using 10 year design storm and the 100 year storm for pipes using the 50 year design storm.</t>
  </si>
  <si>
    <t>*  Analysis assumes that all runoff from each corresponding drainage area enters into pipes (i.e. sump condition) and that no bypass can occur.</t>
  </si>
  <si>
    <t xml:space="preserve">*Overtopping? (M, F, N) </t>
  </si>
  <si>
    <t>*Elev. Dif. From EOP to WSEL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</si>
</sst>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0.0"/>
    <numFmt numFmtId="165" formatCode="000"/>
    <numFmt numFmtId="166" formatCode="\A\-#"/>
    <numFmt numFmtId="167" formatCode="0\+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bscript"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sz val="11"/>
      <color rgb="FF9C0006"/>
      <name val="Calibri"/>
      <family val="2"/>
      <scheme val="minor"/>
    </font>
    <font>
      <b/>
      <sz val="12"/>
      <color indexed="8"/>
      <name val="Calibri"/>
      <family val="2"/>
    </font>
    <font>
      <sz val="12"/>
      <name val="Arial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 tint="0.599963377788628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15" fillId="2" borderId="0" applyNumberFormat="0" applyBorder="0" applyAlignment="0" applyProtection="0"/>
    <xf numFmtId="0" fontId="17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44" fontId="20" fillId="0" borderId="0" applyFont="0" applyFill="0" applyBorder="0" applyAlignment="0" applyProtection="0"/>
    <xf numFmtId="0" fontId="1" fillId="0" borderId="0"/>
    <xf numFmtId="0" fontId="1" fillId="0" borderId="0"/>
  </cellStyleXfs>
  <cellXfs count="141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ill="1" applyBorder="1"/>
    <xf numFmtId="0" fontId="1" fillId="0" borderId="0" xfId="1" applyFill="1"/>
    <xf numFmtId="0" fontId="2" fillId="0" borderId="0" xfId="1" applyFont="1" applyFill="1" applyAlignment="1">
      <alignment horizontal="right" vertical="center"/>
    </xf>
    <xf numFmtId="0" fontId="1" fillId="0" borderId="0" xfId="1" applyFill="1" applyAlignment="1">
      <alignment horizontal="center"/>
    </xf>
    <xf numFmtId="0" fontId="4" fillId="0" borderId="7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18" xfId="1" applyFill="1" applyBorder="1" applyAlignment="1">
      <alignment horizontal="center" vertical="center" wrapText="1"/>
    </xf>
    <xf numFmtId="0" fontId="1" fillId="0" borderId="19" xfId="1" applyFill="1" applyBorder="1" applyAlignment="1">
      <alignment horizontal="center" vertical="center" wrapText="1"/>
    </xf>
    <xf numFmtId="0" fontId="1" fillId="0" borderId="20" xfId="1" applyFill="1" applyBorder="1" applyAlignment="1">
      <alignment horizontal="center" vertical="center" wrapText="1"/>
    </xf>
    <xf numFmtId="0" fontId="1" fillId="0" borderId="21" xfId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2" fontId="1" fillId="0" borderId="11" xfId="1" applyNumberFormat="1" applyFill="1" applyBorder="1" applyAlignment="1">
      <alignment horizontal="center" vertical="center" wrapText="1"/>
    </xf>
    <xf numFmtId="0" fontId="1" fillId="0" borderId="12" xfId="1" applyFill="1" applyBorder="1" applyAlignment="1">
      <alignment horizontal="center" vertical="center"/>
    </xf>
    <xf numFmtId="0" fontId="1" fillId="0" borderId="12" xfId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164" fontId="1" fillId="0" borderId="11" xfId="1" applyNumberFormat="1" applyFill="1" applyBorder="1" applyAlignment="1">
      <alignment horizontal="center" vertical="center" wrapText="1"/>
    </xf>
    <xf numFmtId="0" fontId="1" fillId="0" borderId="10" xfId="1" applyFill="1" applyBorder="1" applyAlignment="1">
      <alignment horizontal="center" vertical="center" wrapText="1"/>
    </xf>
    <xf numFmtId="164" fontId="1" fillId="0" borderId="14" xfId="1" applyNumberFormat="1" applyFill="1" applyBorder="1" applyAlignment="1">
      <alignment horizontal="center" vertical="center" wrapText="1"/>
    </xf>
    <xf numFmtId="1" fontId="1" fillId="0" borderId="14" xfId="1" applyNumberForma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164" fontId="5" fillId="0" borderId="14" xfId="1" applyNumberFormat="1" applyFont="1" applyFill="1" applyBorder="1" applyAlignment="1">
      <alignment horizontal="center" vertical="center" wrapText="1"/>
    </xf>
    <xf numFmtId="2" fontId="5" fillId="0" borderId="11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0" fontId="1" fillId="0" borderId="10" xfId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164" fontId="1" fillId="0" borderId="14" xfId="1" applyNumberFormat="1" applyFill="1" applyBorder="1" applyAlignment="1">
      <alignment horizontal="center" vertical="center"/>
    </xf>
    <xf numFmtId="2" fontId="1" fillId="0" borderId="11" xfId="1" applyNumberFormat="1" applyFill="1" applyBorder="1" applyAlignment="1">
      <alignment horizontal="center" vertical="center"/>
    </xf>
    <xf numFmtId="164" fontId="1" fillId="0" borderId="11" xfId="1" applyNumberFormat="1" applyFill="1" applyBorder="1" applyAlignment="1">
      <alignment horizontal="center" vertical="center"/>
    </xf>
    <xf numFmtId="1" fontId="1" fillId="0" borderId="14" xfId="1" applyNumberFormat="1" applyFill="1" applyBorder="1" applyAlignment="1">
      <alignment horizontal="center" vertical="center"/>
    </xf>
    <xf numFmtId="0" fontId="1" fillId="0" borderId="22" xfId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165" fontId="0" fillId="0" borderId="0" xfId="0" applyNumberFormat="1"/>
    <xf numFmtId="166" fontId="10" fillId="0" borderId="13" xfId="1" applyNumberFormat="1" applyFont="1" applyFill="1" applyBorder="1" applyAlignment="1">
      <alignment horizontal="center" vertical="center" wrapText="1"/>
    </xf>
    <xf numFmtId="167" fontId="5" fillId="0" borderId="15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2" fontId="1" fillId="0" borderId="14" xfId="1" applyNumberFormat="1" applyFont="1" applyFill="1" applyBorder="1" applyAlignment="1">
      <alignment horizontal="center" vertical="center" wrapText="1"/>
    </xf>
    <xf numFmtId="1" fontId="1" fillId="0" borderId="12" xfId="1" applyNumberFormat="1" applyFill="1" applyBorder="1" applyAlignment="1">
      <alignment horizontal="center" vertical="center"/>
    </xf>
    <xf numFmtId="1" fontId="1" fillId="0" borderId="21" xfId="1" applyNumberFormat="1" applyFill="1" applyBorder="1" applyAlignment="1">
      <alignment horizontal="center" vertical="center" wrapText="1"/>
    </xf>
    <xf numFmtId="1" fontId="5" fillId="0" borderId="14" xfId="1" applyNumberFormat="1" applyFont="1" applyFill="1" applyBorder="1" applyAlignment="1">
      <alignment horizontal="center" vertical="center" wrapText="1"/>
    </xf>
    <xf numFmtId="164" fontId="1" fillId="0" borderId="21" xfId="1" applyNumberFormat="1" applyFill="1" applyBorder="1" applyAlignment="1">
      <alignment horizontal="center" vertical="center" wrapText="1"/>
    </xf>
    <xf numFmtId="164" fontId="1" fillId="0" borderId="17" xfId="1" applyNumberFormat="1" applyFill="1" applyBorder="1" applyAlignment="1">
      <alignment horizontal="center" vertical="center" wrapText="1"/>
    </xf>
    <xf numFmtId="2" fontId="1" fillId="0" borderId="17" xfId="1" applyNumberFormat="1" applyFill="1" applyBorder="1" applyAlignment="1">
      <alignment horizontal="center" vertical="center" wrapText="1"/>
    </xf>
    <xf numFmtId="2" fontId="1" fillId="0" borderId="21" xfId="1" applyNumberFormat="1" applyFill="1" applyBorder="1" applyAlignment="1">
      <alignment horizontal="center" vertical="center" wrapText="1"/>
    </xf>
    <xf numFmtId="2" fontId="1" fillId="0" borderId="14" xfId="1" applyNumberFormat="1" applyFill="1" applyBorder="1" applyAlignment="1">
      <alignment horizontal="center" vertical="center" wrapText="1"/>
    </xf>
    <xf numFmtId="2" fontId="5" fillId="0" borderId="14" xfId="1" applyNumberFormat="1" applyFont="1" applyFill="1" applyBorder="1" applyAlignment="1">
      <alignment horizontal="center" vertical="center" wrapText="1"/>
    </xf>
    <xf numFmtId="2" fontId="1" fillId="0" borderId="14" xfId="1" applyNumberFormat="1" applyFill="1" applyBorder="1" applyAlignment="1">
      <alignment horizontal="center" vertical="center"/>
    </xf>
    <xf numFmtId="0" fontId="0" fillId="0" borderId="0" xfId="1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164" fontId="0" fillId="0" borderId="8" xfId="1" applyNumberFormat="1" applyFont="1" applyFill="1" applyBorder="1" applyAlignment="1">
      <alignment horizontal="center" vertical="center" wrapText="1"/>
    </xf>
    <xf numFmtId="1" fontId="0" fillId="0" borderId="8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164" fontId="0" fillId="0" borderId="8" xfId="1" applyNumberFormat="1" applyFont="1" applyFill="1" applyBorder="1" applyAlignment="1">
      <alignment horizontal="center" vertical="center"/>
    </xf>
    <xf numFmtId="1" fontId="0" fillId="0" borderId="8" xfId="1" applyNumberFormat="1" applyFont="1" applyFill="1" applyBorder="1" applyAlignment="1">
      <alignment horizontal="center" vertical="center"/>
    </xf>
    <xf numFmtId="164" fontId="1" fillId="0" borderId="8" xfId="1" applyNumberFormat="1" applyFill="1" applyBorder="1" applyAlignment="1">
      <alignment horizontal="center" vertical="center"/>
    </xf>
    <xf numFmtId="1" fontId="1" fillId="0" borderId="8" xfId="1" applyNumberFormat="1" applyFill="1" applyBorder="1" applyAlignment="1">
      <alignment horizontal="center" vertical="center"/>
    </xf>
    <xf numFmtId="0" fontId="1" fillId="0" borderId="16" xfId="1" applyFill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" fontId="0" fillId="0" borderId="7" xfId="1" applyNumberFormat="1" applyFont="1" applyFill="1" applyBorder="1" applyAlignment="1">
      <alignment horizontal="center" vertical="center" wrapText="1"/>
    </xf>
    <xf numFmtId="1" fontId="0" fillId="0" borderId="7" xfId="1" applyNumberFormat="1" applyFont="1" applyFill="1" applyBorder="1" applyAlignment="1">
      <alignment horizontal="center" vertical="center"/>
    </xf>
    <xf numFmtId="1" fontId="1" fillId="0" borderId="7" xfId="1" applyNumberFormat="1" applyFill="1" applyBorder="1" applyAlignment="1">
      <alignment horizontal="center" vertical="center"/>
    </xf>
    <xf numFmtId="1" fontId="1" fillId="0" borderId="14" xfId="1" applyNumberFormat="1" applyFont="1" applyFill="1" applyBorder="1" applyAlignment="1">
      <alignment horizontal="center" vertical="center" wrapText="1"/>
    </xf>
    <xf numFmtId="2" fontId="5" fillId="0" borderId="12" xfId="1" applyNumberFormat="1" applyFont="1" applyFill="1" applyBorder="1" applyAlignment="1">
      <alignment horizontal="center" vertical="center" wrapText="1"/>
    </xf>
    <xf numFmtId="2" fontId="0" fillId="0" borderId="21" xfId="1" applyNumberFormat="1" applyFont="1" applyFill="1" applyBorder="1" applyAlignment="1">
      <alignment horizontal="center" vertical="center" wrapText="1"/>
    </xf>
    <xf numFmtId="2" fontId="0" fillId="0" borderId="14" xfId="1" applyNumberFormat="1" applyFont="1" applyFill="1" applyBorder="1" applyAlignment="1">
      <alignment horizontal="center" vertical="center" wrapText="1"/>
    </xf>
    <xf numFmtId="0" fontId="0" fillId="0" borderId="9" xfId="1" applyFont="1" applyFill="1" applyBorder="1" applyAlignment="1">
      <alignment horizontal="center" vertical="center"/>
    </xf>
    <xf numFmtId="0" fontId="12" fillId="0" borderId="0" xfId="0" applyFont="1"/>
    <xf numFmtId="1" fontId="0" fillId="0" borderId="23" xfId="1" applyNumberFormat="1" applyFont="1" applyFill="1" applyBorder="1" applyAlignment="1">
      <alignment horizontal="center"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0" fillId="0" borderId="9" xfId="1" applyFont="1" applyFill="1" applyBorder="1" applyAlignment="1">
      <alignment horizontal="center" vertical="center" wrapText="1"/>
    </xf>
    <xf numFmtId="2" fontId="0" fillId="0" borderId="14" xfId="1" applyNumberFormat="1" applyFont="1" applyFill="1" applyBorder="1" applyAlignment="1">
      <alignment horizontal="center" vertical="center"/>
    </xf>
    <xf numFmtId="0" fontId="1" fillId="0" borderId="7" xfId="1" applyFill="1" applyBorder="1" applyAlignment="1">
      <alignment vertical="center" wrapText="1"/>
    </xf>
    <xf numFmtId="0" fontId="10" fillId="0" borderId="7" xfId="1" applyFont="1" applyFill="1" applyBorder="1" applyAlignment="1">
      <alignment horizontal="center" textRotation="90" wrapText="1"/>
    </xf>
    <xf numFmtId="0" fontId="13" fillId="0" borderId="7" xfId="1" applyFont="1" applyFill="1" applyBorder="1" applyAlignment="1">
      <alignment vertical="center" wrapText="1"/>
    </xf>
    <xf numFmtId="0" fontId="1" fillId="0" borderId="9" xfId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166" fontId="10" fillId="0" borderId="0" xfId="1" quotePrefix="1" applyNumberFormat="1" applyFont="1" applyFill="1" applyBorder="1" applyAlignment="1">
      <alignment horizontal="center" vertical="center" wrapText="1"/>
    </xf>
    <xf numFmtId="0" fontId="0" fillId="0" borderId="0" xfId="0" quotePrefix="1" applyAlignment="1">
      <alignment horizontal="center"/>
    </xf>
    <xf numFmtId="0" fontId="5" fillId="0" borderId="15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vertical="center"/>
    </xf>
    <xf numFmtId="2" fontId="1" fillId="0" borderId="0" xfId="1" applyNumberFormat="1" applyFill="1"/>
    <xf numFmtId="2" fontId="4" fillId="0" borderId="8" xfId="1" applyNumberFormat="1" applyFont="1" applyFill="1" applyBorder="1" applyAlignment="1">
      <alignment horizontal="center" vertical="center" wrapText="1"/>
    </xf>
    <xf numFmtId="2" fontId="11" fillId="0" borderId="0" xfId="1" applyNumberFormat="1" applyFont="1" applyFill="1" applyBorder="1" applyAlignment="1">
      <alignment horizontal="center" vertical="center" wrapText="1"/>
    </xf>
    <xf numFmtId="2" fontId="0" fillId="0" borderId="7" xfId="0" applyNumberFormat="1" applyBorder="1"/>
    <xf numFmtId="2" fontId="0" fillId="0" borderId="0" xfId="0" applyNumberFormat="1"/>
    <xf numFmtId="2" fontId="3" fillId="0" borderId="0" xfId="1" applyNumberFormat="1" applyFont="1" applyFill="1" applyAlignment="1"/>
    <xf numFmtId="2" fontId="4" fillId="0" borderId="1" xfId="1" applyNumberFormat="1" applyFont="1" applyFill="1" applyBorder="1" applyAlignment="1">
      <alignment horizontal="center" vertical="center" wrapText="1"/>
    </xf>
    <xf numFmtId="2" fontId="8" fillId="0" borderId="6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Alignment="1"/>
    <xf numFmtId="1" fontId="1" fillId="0" borderId="0" xfId="1" applyNumberFormat="1" applyFill="1"/>
    <xf numFmtId="1" fontId="4" fillId="0" borderId="5" xfId="1" applyNumberFormat="1" applyFont="1" applyFill="1" applyBorder="1" applyAlignment="1">
      <alignment horizontal="center" vertical="center" wrapText="1"/>
    </xf>
    <xf numFmtId="1" fontId="0" fillId="0" borderId="0" xfId="0" applyNumberFormat="1"/>
    <xf numFmtId="1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165" fontId="0" fillId="3" borderId="0" xfId="0" applyNumberFormat="1" applyFill="1"/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Fill="1" applyBorder="1" applyAlignment="1">
      <alignment horizontal="left" vertical="center" wrapText="1"/>
    </xf>
    <xf numFmtId="0" fontId="1" fillId="0" borderId="9" xfId="1" applyFill="1" applyBorder="1" applyAlignment="1">
      <alignment horizontal="left" vertical="center" wrapText="1"/>
    </xf>
    <xf numFmtId="0" fontId="0" fillId="0" borderId="8" xfId="1" applyFont="1" applyFill="1" applyBorder="1" applyAlignment="1">
      <alignment horizontal="left" vertical="center" wrapText="1"/>
    </xf>
    <xf numFmtId="0" fontId="13" fillId="0" borderId="24" xfId="1" applyFont="1" applyFill="1" applyBorder="1" applyAlignment="1">
      <alignment horizontal="center" vertical="center" wrapText="1"/>
    </xf>
    <xf numFmtId="0" fontId="13" fillId="0" borderId="23" xfId="1" applyFont="1" applyFill="1" applyBorder="1" applyAlignment="1">
      <alignment horizontal="center" vertical="center" wrapText="1"/>
    </xf>
    <xf numFmtId="0" fontId="13" fillId="0" borderId="25" xfId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textRotation="90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1" fillId="0" borderId="8" xfId="1" applyFill="1" applyBorder="1" applyAlignment="1">
      <alignment horizontal="center" wrapText="1"/>
    </xf>
    <xf numFmtId="0" fontId="1" fillId="0" borderId="9" xfId="1" applyFill="1" applyBorder="1" applyAlignment="1">
      <alignment horizontal="center" wrapText="1"/>
    </xf>
    <xf numFmtId="0" fontId="21" fillId="0" borderId="0" xfId="11" applyFont="1"/>
    <xf numFmtId="0" fontId="22" fillId="0" borderId="0" xfId="11" applyFont="1"/>
    <xf numFmtId="0" fontId="21" fillId="0" borderId="0" xfId="0" applyFont="1"/>
    <xf numFmtId="1" fontId="15" fillId="0" borderId="7" xfId="2" applyNumberFormat="1" applyFill="1" applyBorder="1" applyAlignment="1">
      <alignment horizontal="center" vertical="center" wrapText="1"/>
    </xf>
  </cellXfs>
  <cellStyles count="12">
    <cellStyle name="Bad" xfId="2" builtinId="27"/>
    <cellStyle name="Currency 2" xfId="9"/>
    <cellStyle name="Normal" xfId="0" builtinId="0"/>
    <cellStyle name="Normal 2" xfId="4"/>
    <cellStyle name="Normal 2 2" xfId="5"/>
    <cellStyle name="Normal 2 2 2" xfId="7"/>
    <cellStyle name="Normal 2 3" xfId="6"/>
    <cellStyle name="Normal 3" xfId="8"/>
    <cellStyle name="Normal 4" xfId="1"/>
    <cellStyle name="Normal 4 2" xfId="10"/>
    <cellStyle name="Normal 4 3" xfId="11"/>
    <cellStyle name="Normal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rojects\4017129\4017129_0001\90_CAD%20Models%20and%20Sheets\04_CT_Transportation\Drainage\Calculations\Cross%20Drains\I-85%20Tc-Rational_STV%20Complete%20(Updated%20from%20SCDOT%20Comments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rojects\4017129\4017129_0001\90_CAD%20Models%20and%20Sheets\04_CT_Transportation\Drainage\Calculations\Cross%20Drains\TR-55%20Flow%20Calcs_Basin%20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-Q's"/>
      <sheetName val="tC's"/>
      <sheetName val="C-Values"/>
      <sheetName val="Pipe Group Flows"/>
    </sheetNames>
    <sheetDataSet>
      <sheetData sheetId="0">
        <row r="10">
          <cell r="B10">
            <v>23.57</v>
          </cell>
          <cell r="C10">
            <v>19.807936635029471</v>
          </cell>
          <cell r="D10">
            <v>0.24393296563428082</v>
          </cell>
          <cell r="L10">
            <v>3.6654720241820788</v>
          </cell>
        </row>
        <row r="11">
          <cell r="B11">
            <v>18.77</v>
          </cell>
          <cell r="C11">
            <v>14.259916797448414</v>
          </cell>
          <cell r="D11">
            <v>0.27583910495471498</v>
          </cell>
          <cell r="L11">
            <v>4.0864269065345029</v>
          </cell>
        </row>
        <row r="12">
          <cell r="B12">
            <v>22.4696</v>
          </cell>
          <cell r="C12">
            <v>14.614580749763945</v>
          </cell>
          <cell r="D12">
            <v>0.48172998184213345</v>
          </cell>
          <cell r="L12">
            <v>4.0567006426683525</v>
          </cell>
        </row>
        <row r="13">
          <cell r="B13">
            <v>22.4696</v>
          </cell>
          <cell r="C13">
            <v>14.614580749763945</v>
          </cell>
          <cell r="D13">
            <v>0.48172998184213345</v>
          </cell>
          <cell r="L13">
            <v>4.0567006426683525</v>
          </cell>
        </row>
        <row r="14">
          <cell r="B14">
            <v>22.4696</v>
          </cell>
          <cell r="C14">
            <v>14.614580749763945</v>
          </cell>
          <cell r="D14">
            <v>0.48172998184213345</v>
          </cell>
          <cell r="L14">
            <v>4.0567006426683525</v>
          </cell>
        </row>
        <row r="15">
          <cell r="B15">
            <v>22.4696</v>
          </cell>
          <cell r="C15">
            <v>14.614580749763945</v>
          </cell>
          <cell r="D15">
            <v>0.48172998184213345</v>
          </cell>
          <cell r="L15">
            <v>4.0567006426683525</v>
          </cell>
        </row>
        <row r="16">
          <cell r="B16">
            <v>2.6</v>
          </cell>
          <cell r="C16">
            <v>5</v>
          </cell>
          <cell r="D16">
            <v>0.57500000000000007</v>
          </cell>
          <cell r="L16">
            <v>5.04860774444266</v>
          </cell>
        </row>
        <row r="17">
          <cell r="B17">
            <v>2.6</v>
          </cell>
          <cell r="C17">
            <v>5</v>
          </cell>
          <cell r="D17">
            <v>0.57500000000000007</v>
          </cell>
          <cell r="L17">
            <v>5.04860774444266</v>
          </cell>
        </row>
        <row r="18">
          <cell r="B18">
            <v>70.304000000000002</v>
          </cell>
          <cell r="C18">
            <v>18.249169024515261</v>
          </cell>
          <cell r="D18">
            <v>0.3693779870277652</v>
          </cell>
          <cell r="L18">
            <v>3.7748806212216834</v>
          </cell>
        </row>
        <row r="19">
          <cell r="B19">
            <v>70.301000000000002</v>
          </cell>
          <cell r="C19">
            <v>18.249169024515261</v>
          </cell>
          <cell r="D19">
            <v>0.36938308132174513</v>
          </cell>
          <cell r="L19">
            <v>3.774880621221683</v>
          </cell>
        </row>
        <row r="20">
          <cell r="B20">
            <v>70.304000000000002</v>
          </cell>
          <cell r="C20">
            <v>18.249169024515261</v>
          </cell>
          <cell r="D20">
            <v>0.3693779870277652</v>
          </cell>
          <cell r="L20">
            <v>3.7748806212216834</v>
          </cell>
        </row>
        <row r="21">
          <cell r="B21">
            <v>1.2283999999999999</v>
          </cell>
          <cell r="C21">
            <v>5</v>
          </cell>
          <cell r="D21">
            <v>0.57499999999999996</v>
          </cell>
          <cell r="L21">
            <v>5.0486077444426609</v>
          </cell>
        </row>
        <row r="22">
          <cell r="B22">
            <v>1.0668</v>
          </cell>
          <cell r="C22">
            <v>5</v>
          </cell>
          <cell r="D22">
            <v>0.57500000000000007</v>
          </cell>
          <cell r="L22">
            <v>5.0486077444426609</v>
          </cell>
        </row>
        <row r="23">
          <cell r="B23">
            <v>1.5207999999999999</v>
          </cell>
          <cell r="C23">
            <v>5</v>
          </cell>
          <cell r="D23">
            <v>0.57500000000000007</v>
          </cell>
          <cell r="L23">
            <v>5.0486077444426609</v>
          </cell>
        </row>
        <row r="24">
          <cell r="B24">
            <v>0.49359999999999998</v>
          </cell>
          <cell r="C24">
            <v>10.620426243837908</v>
          </cell>
          <cell r="D24">
            <v>0.57499999999999996</v>
          </cell>
          <cell r="L24">
            <v>4.4181404509980418</v>
          </cell>
        </row>
        <row r="25">
          <cell r="B25">
            <v>1.74336</v>
          </cell>
          <cell r="C25">
            <v>10.620426243837908</v>
          </cell>
          <cell r="D25">
            <v>0.4645362977239354</v>
          </cell>
          <cell r="L25">
            <v>4.4181404509980418</v>
          </cell>
        </row>
        <row r="26">
          <cell r="B26">
            <v>18.418800000000001</v>
          </cell>
          <cell r="C26">
            <v>5</v>
          </cell>
          <cell r="D26">
            <v>0.39249501597980752</v>
          </cell>
          <cell r="L26">
            <v>5.3720101186190767</v>
          </cell>
        </row>
        <row r="27">
          <cell r="B27">
            <v>22.622299999999999</v>
          </cell>
          <cell r="C27">
            <v>15.668094385733824</v>
          </cell>
          <cell r="D27">
            <v>0.39249501597980752</v>
          </cell>
          <cell r="L27">
            <v>3.9708525007790785</v>
          </cell>
        </row>
        <row r="28">
          <cell r="B28">
            <v>18.418800000000001</v>
          </cell>
          <cell r="C28">
            <v>5</v>
          </cell>
          <cell r="D28">
            <v>0.79500076009294851</v>
          </cell>
          <cell r="L28">
            <v>2.6521826181707873</v>
          </cell>
        </row>
        <row r="29">
          <cell r="B29">
            <v>58.329300000000003</v>
          </cell>
          <cell r="C29">
            <v>10.981791934840512</v>
          </cell>
          <cell r="D29">
            <v>0.76999955425489419</v>
          </cell>
          <cell r="L29">
            <v>4.3828610013633043</v>
          </cell>
        </row>
        <row r="30">
          <cell r="B30">
            <v>73.259700000000009</v>
          </cell>
          <cell r="C30">
            <v>10.981791934840512</v>
          </cell>
          <cell r="D30">
            <v>0.7385489566569341</v>
          </cell>
          <cell r="L30">
            <v>4.3828610013633043</v>
          </cell>
        </row>
        <row r="31">
          <cell r="B31">
            <v>58.329300000000003</v>
          </cell>
          <cell r="C31">
            <v>10.981791934840512</v>
          </cell>
          <cell r="D31">
            <v>0.76999955425489419</v>
          </cell>
          <cell r="L31">
            <v>4.3828610013633043</v>
          </cell>
        </row>
        <row r="32">
          <cell r="B32">
            <v>3.5196999999999998</v>
          </cell>
          <cell r="C32">
            <v>16.408793772647641</v>
          </cell>
          <cell r="D32">
            <v>0.46662357587294373</v>
          </cell>
          <cell r="L32">
            <v>3.9126004774333349</v>
          </cell>
        </row>
        <row r="33">
          <cell r="B33">
            <v>13.999700000000001</v>
          </cell>
          <cell r="C33">
            <v>16.408793772647641</v>
          </cell>
          <cell r="D33">
            <v>0.547752808988764</v>
          </cell>
          <cell r="L33">
            <v>3.9126004774333354</v>
          </cell>
        </row>
        <row r="34">
          <cell r="B34">
            <v>0.89</v>
          </cell>
          <cell r="C34">
            <v>5</v>
          </cell>
          <cell r="D34">
            <v>0.9</v>
          </cell>
          <cell r="L34">
            <v>5.0486077444426609</v>
          </cell>
        </row>
        <row r="35">
          <cell r="B35">
            <v>0.52</v>
          </cell>
          <cell r="C35">
            <v>5</v>
          </cell>
          <cell r="D35">
            <v>0.9</v>
          </cell>
          <cell r="L35">
            <v>5.0486077444426609</v>
          </cell>
        </row>
        <row r="36">
          <cell r="B36">
            <v>0.51</v>
          </cell>
          <cell r="C36">
            <v>5</v>
          </cell>
          <cell r="D36">
            <v>0.9</v>
          </cell>
          <cell r="L36">
            <v>5.0486077444426609</v>
          </cell>
        </row>
        <row r="37">
          <cell r="B37">
            <v>1.7098</v>
          </cell>
          <cell r="C37">
            <v>5</v>
          </cell>
          <cell r="D37">
            <v>0.57313720903029597</v>
          </cell>
          <cell r="L37">
            <v>5.0486077444426618</v>
          </cell>
        </row>
        <row r="38">
          <cell r="B38">
            <v>0.38</v>
          </cell>
          <cell r="C38">
            <v>5</v>
          </cell>
          <cell r="D38">
            <v>0.9</v>
          </cell>
          <cell r="L38">
            <v>5.0486077444426609</v>
          </cell>
        </row>
        <row r="39">
          <cell r="B39">
            <v>0.46</v>
          </cell>
          <cell r="C39">
            <v>5</v>
          </cell>
          <cell r="D39">
            <v>0.9</v>
          </cell>
          <cell r="L39">
            <v>5.0486077444426609</v>
          </cell>
        </row>
        <row r="40">
          <cell r="B40">
            <v>1.62</v>
          </cell>
          <cell r="C40">
            <v>5</v>
          </cell>
          <cell r="D40">
            <v>0.9</v>
          </cell>
          <cell r="L40">
            <v>5.0486077444426609</v>
          </cell>
        </row>
        <row r="41">
          <cell r="B41">
            <v>3.78</v>
          </cell>
          <cell r="C41">
            <v>8.6120839654424319</v>
          </cell>
          <cell r="D41">
            <v>0.57499999999999996</v>
          </cell>
          <cell r="L41">
            <v>4.6248348641480561</v>
          </cell>
        </row>
        <row r="42">
          <cell r="B42">
            <v>9.59</v>
          </cell>
          <cell r="C42">
            <v>19.915916880312228</v>
          </cell>
          <cell r="D42">
            <v>0.28910323253388948</v>
          </cell>
          <cell r="L42">
            <v>3.6581232166262847</v>
          </cell>
        </row>
        <row r="43">
          <cell r="B43">
            <v>1.37</v>
          </cell>
          <cell r="C43">
            <v>5</v>
          </cell>
          <cell r="D43">
            <v>0.9</v>
          </cell>
          <cell r="L43">
            <v>5.0486077444426609</v>
          </cell>
        </row>
        <row r="44">
          <cell r="B44">
            <v>2.23</v>
          </cell>
          <cell r="C44">
            <v>5</v>
          </cell>
          <cell r="D44">
            <v>0.57500000000000007</v>
          </cell>
          <cell r="L44">
            <v>5.0486077444426609</v>
          </cell>
        </row>
        <row r="45">
          <cell r="B45">
            <v>0.82</v>
          </cell>
          <cell r="C45">
            <v>5</v>
          </cell>
          <cell r="D45">
            <v>0.9</v>
          </cell>
          <cell r="L45">
            <v>5.0486077444426609</v>
          </cell>
        </row>
        <row r="46">
          <cell r="B46">
            <v>0.76</v>
          </cell>
          <cell r="C46">
            <v>5</v>
          </cell>
          <cell r="D46">
            <v>0.57500000000000007</v>
          </cell>
          <cell r="L46">
            <v>5.0486077444426609</v>
          </cell>
        </row>
        <row r="47">
          <cell r="B47">
            <v>0.91999999999999993</v>
          </cell>
          <cell r="C47">
            <v>5</v>
          </cell>
          <cell r="D47">
            <v>0.4666902173913044</v>
          </cell>
          <cell r="L47">
            <v>5.0486077444426609</v>
          </cell>
        </row>
        <row r="48">
          <cell r="B48">
            <v>0.63</v>
          </cell>
          <cell r="C48">
            <v>5</v>
          </cell>
          <cell r="D48">
            <v>0.57500000000000007</v>
          </cell>
          <cell r="L48">
            <v>5.0486077444426609</v>
          </cell>
        </row>
        <row r="49">
          <cell r="B49">
            <v>0.46</v>
          </cell>
          <cell r="C49">
            <v>5</v>
          </cell>
          <cell r="D49">
            <v>0.9</v>
          </cell>
          <cell r="L49">
            <v>5.0486077444426609</v>
          </cell>
        </row>
        <row r="50">
          <cell r="B50">
            <v>25.48</v>
          </cell>
          <cell r="C50">
            <v>18.976775993427029</v>
          </cell>
          <cell r="D50">
            <v>0.3638147566718995</v>
          </cell>
          <cell r="L50">
            <v>3.723023464504843</v>
          </cell>
        </row>
        <row r="51">
          <cell r="B51">
            <v>0.91</v>
          </cell>
          <cell r="C51">
            <v>5</v>
          </cell>
          <cell r="D51">
            <v>0.9</v>
          </cell>
          <cell r="L51">
            <v>5.0486077444426609</v>
          </cell>
        </row>
        <row r="52">
          <cell r="B52">
            <v>4.08</v>
          </cell>
          <cell r="C52">
            <v>9.9034437222131082</v>
          </cell>
          <cell r="D52">
            <v>0.43075980392156865</v>
          </cell>
          <cell r="L52">
            <v>4.4898147981163143</v>
          </cell>
        </row>
        <row r="53">
          <cell r="B53">
            <v>1.0900000000000001</v>
          </cell>
          <cell r="C53">
            <v>5</v>
          </cell>
          <cell r="D53">
            <v>0.9</v>
          </cell>
          <cell r="L53">
            <v>5.0486077444426609</v>
          </cell>
        </row>
        <row r="54">
          <cell r="B54">
            <v>2.4300000000000002</v>
          </cell>
          <cell r="C54">
            <v>5.4223829778039399</v>
          </cell>
          <cell r="D54">
            <v>0.57499999999999996</v>
          </cell>
          <cell r="L54">
            <v>4.9951616458086718</v>
          </cell>
        </row>
        <row r="55">
          <cell r="B55">
            <v>3.7</v>
          </cell>
          <cell r="C55">
            <v>8.5445179898516717</v>
          </cell>
          <cell r="D55">
            <v>0.42567567567567571</v>
          </cell>
          <cell r="L55">
            <v>4.6321190745909853</v>
          </cell>
        </row>
        <row r="56">
          <cell r="B56">
            <v>0.57999999999999996</v>
          </cell>
          <cell r="C56">
            <v>5</v>
          </cell>
          <cell r="D56">
            <v>0.90000000000000013</v>
          </cell>
          <cell r="L56">
            <v>5.0486077444426609</v>
          </cell>
        </row>
        <row r="57">
          <cell r="B57">
            <v>1.55</v>
          </cell>
          <cell r="C57">
            <v>8.6016162351301411</v>
          </cell>
          <cell r="D57">
            <v>0.57499999999999996</v>
          </cell>
          <cell r="L57">
            <v>4.6259619053975509</v>
          </cell>
        </row>
        <row r="58">
          <cell r="B58">
            <v>1.76</v>
          </cell>
          <cell r="C58">
            <v>5.0466651475435711</v>
          </cell>
          <cell r="D58">
            <v>0.9</v>
          </cell>
          <cell r="L58">
            <v>5.0426478802601</v>
          </cell>
        </row>
        <row r="59">
          <cell r="B59">
            <v>58</v>
          </cell>
          <cell r="C59">
            <v>29.984902571565289</v>
          </cell>
          <cell r="D59">
            <v>0.43362068965517236</v>
          </cell>
          <cell r="L59">
            <v>3.080367100703532</v>
          </cell>
        </row>
        <row r="60">
          <cell r="B60">
            <v>2.84</v>
          </cell>
          <cell r="C60">
            <v>5</v>
          </cell>
          <cell r="D60">
            <v>0.57500000000000007</v>
          </cell>
          <cell r="L60">
            <v>5.0486077444426609</v>
          </cell>
        </row>
        <row r="61">
          <cell r="B61">
            <v>1.1000000000000001</v>
          </cell>
          <cell r="C61">
            <v>5</v>
          </cell>
          <cell r="D61">
            <v>0.9</v>
          </cell>
          <cell r="L61">
            <v>5.0486077444426609</v>
          </cell>
        </row>
        <row r="62">
          <cell r="B62">
            <v>4.1500000000000004</v>
          </cell>
          <cell r="C62">
            <v>6.5841541826176702</v>
          </cell>
          <cell r="D62">
            <v>0.57500000000000007</v>
          </cell>
          <cell r="L62">
            <v>4.8537300424975225</v>
          </cell>
        </row>
        <row r="63">
          <cell r="B63">
            <v>1.1599999999999999</v>
          </cell>
          <cell r="C63">
            <v>9.1633478180540902</v>
          </cell>
          <cell r="D63">
            <v>0.90000000000000013</v>
          </cell>
          <cell r="L63">
            <v>4.5662337484147635</v>
          </cell>
        </row>
        <row r="64">
          <cell r="B64">
            <v>12.76</v>
          </cell>
          <cell r="C64">
            <v>23.629041198390532</v>
          </cell>
          <cell r="D64">
            <v>0.57499999999999996</v>
          </cell>
          <cell r="L64">
            <v>3.4219119771871487</v>
          </cell>
        </row>
        <row r="65">
          <cell r="B65">
            <v>0.96</v>
          </cell>
          <cell r="C65">
            <v>5</v>
          </cell>
          <cell r="D65">
            <v>0.57500000000000007</v>
          </cell>
          <cell r="L65">
            <v>5.0486077444426609</v>
          </cell>
        </row>
        <row r="66">
          <cell r="B66">
            <v>2.44</v>
          </cell>
          <cell r="C66">
            <v>5</v>
          </cell>
          <cell r="D66">
            <v>0.57500000000000007</v>
          </cell>
          <cell r="L66">
            <v>5.0486077444426609</v>
          </cell>
        </row>
        <row r="67">
          <cell r="B67">
            <v>0.35949999999999999</v>
          </cell>
          <cell r="C67">
            <v>5</v>
          </cell>
          <cell r="D67">
            <v>0.73745479833101546</v>
          </cell>
          <cell r="L67">
            <v>5.0486077444426609</v>
          </cell>
        </row>
        <row r="68">
          <cell r="B68">
            <v>715.4</v>
          </cell>
          <cell r="C68">
            <v>48</v>
          </cell>
        </row>
        <row r="69">
          <cell r="B69">
            <v>3.28</v>
          </cell>
          <cell r="C69">
            <v>5.3261543960990876</v>
          </cell>
          <cell r="D69">
            <v>0.85</v>
          </cell>
          <cell r="L69">
            <v>5.0072399341786422</v>
          </cell>
        </row>
        <row r="70">
          <cell r="B70">
            <v>0.83</v>
          </cell>
          <cell r="C70">
            <v>5</v>
          </cell>
          <cell r="D70">
            <v>0.9</v>
          </cell>
          <cell r="L70">
            <v>5.0486077444426609</v>
          </cell>
        </row>
        <row r="71">
          <cell r="B71">
            <v>0.64</v>
          </cell>
          <cell r="C71">
            <v>5</v>
          </cell>
          <cell r="D71">
            <v>0.90000000000000013</v>
          </cell>
          <cell r="L71">
            <v>5.0486077444426618</v>
          </cell>
        </row>
        <row r="72">
          <cell r="B72">
            <v>0.68</v>
          </cell>
          <cell r="C72">
            <v>5</v>
          </cell>
          <cell r="D72">
            <v>0.90000000000000013</v>
          </cell>
          <cell r="L72">
            <v>5.0486077444426618</v>
          </cell>
        </row>
        <row r="73">
          <cell r="B73">
            <v>0.6</v>
          </cell>
          <cell r="C73">
            <v>5</v>
          </cell>
          <cell r="D73">
            <v>0.57500000000000007</v>
          </cell>
          <cell r="L73">
            <v>5.0486077444426609</v>
          </cell>
        </row>
        <row r="74">
          <cell r="B74">
            <v>3.72</v>
          </cell>
          <cell r="C74">
            <v>20.16376652658008</v>
          </cell>
          <cell r="D74">
            <v>0.85</v>
          </cell>
          <cell r="L74">
            <v>3.6413642477047325</v>
          </cell>
        </row>
        <row r="75">
          <cell r="B75">
            <v>2.85</v>
          </cell>
          <cell r="C75">
            <v>20.16376652658008</v>
          </cell>
          <cell r="D75">
            <v>0.89999999999999991</v>
          </cell>
          <cell r="L75">
            <v>3.6413642477047317</v>
          </cell>
        </row>
        <row r="76">
          <cell r="B76">
            <v>1.23</v>
          </cell>
          <cell r="C76">
            <v>5</v>
          </cell>
          <cell r="D76">
            <v>0.9</v>
          </cell>
          <cell r="L76">
            <v>5.0486077444426609</v>
          </cell>
        </row>
        <row r="77">
          <cell r="B77">
            <v>3.72</v>
          </cell>
          <cell r="C77">
            <v>5</v>
          </cell>
          <cell r="D77">
            <v>0.57500000000000007</v>
          </cell>
          <cell r="L77">
            <v>5.0486077444426609</v>
          </cell>
        </row>
        <row r="78">
          <cell r="B78">
            <v>3.7</v>
          </cell>
          <cell r="C78">
            <v>5</v>
          </cell>
          <cell r="D78">
            <v>0.9</v>
          </cell>
          <cell r="L78">
            <v>5.0486077444426618</v>
          </cell>
        </row>
        <row r="79">
          <cell r="B79">
            <v>6.6400000000000006</v>
          </cell>
          <cell r="C79">
            <v>19.207236023482743</v>
          </cell>
          <cell r="D79">
            <v>0.41249999999999992</v>
          </cell>
          <cell r="L79">
            <v>3.7068888963569542</v>
          </cell>
        </row>
        <row r="80">
          <cell r="B80">
            <v>95.89</v>
          </cell>
          <cell r="C80">
            <v>24.998398964185782</v>
          </cell>
          <cell r="D80">
            <v>0.35273229742413187</v>
          </cell>
          <cell r="L80">
            <v>3.3421932132430356</v>
          </cell>
        </row>
        <row r="81">
          <cell r="B81">
            <v>1.1100000000000001</v>
          </cell>
          <cell r="C81">
            <v>5</v>
          </cell>
          <cell r="D81">
            <v>0.9</v>
          </cell>
          <cell r="L81">
            <v>5.0486077444426609</v>
          </cell>
        </row>
        <row r="82">
          <cell r="B82">
            <v>2.16</v>
          </cell>
          <cell r="C82">
            <v>5.4177367168507491</v>
          </cell>
          <cell r="D82">
            <v>0.9</v>
          </cell>
          <cell r="L82">
            <v>4.9957435142604014</v>
          </cell>
        </row>
        <row r="83">
          <cell r="B83">
            <v>8.15</v>
          </cell>
          <cell r="C83">
            <v>15.562464835093568</v>
          </cell>
          <cell r="D83">
            <v>0.5</v>
          </cell>
          <cell r="L83">
            <v>3.9792987040658772</v>
          </cell>
        </row>
        <row r="84">
          <cell r="B84">
            <v>0.99</v>
          </cell>
          <cell r="C84">
            <v>5.7261110898631618</v>
          </cell>
          <cell r="D84">
            <v>0.9</v>
          </cell>
          <cell r="L84">
            <v>4.9574112064761486</v>
          </cell>
        </row>
        <row r="85">
          <cell r="B85">
            <v>0.68</v>
          </cell>
          <cell r="C85">
            <v>5</v>
          </cell>
          <cell r="D85">
            <v>0.57500000000000007</v>
          </cell>
          <cell r="L85">
            <v>5.0486077444426609</v>
          </cell>
        </row>
        <row r="86">
          <cell r="B86">
            <v>2.3800000000000003</v>
          </cell>
          <cell r="C86">
            <v>16.504618651035404</v>
          </cell>
          <cell r="D86">
            <v>0.22142857142857142</v>
          </cell>
          <cell r="L86">
            <v>3.9051867439907495</v>
          </cell>
        </row>
        <row r="87">
          <cell r="B87">
            <v>9.7199999999999989</v>
          </cell>
          <cell r="C87">
            <v>21.227900897539858</v>
          </cell>
          <cell r="D87">
            <v>0.2461934156378601</v>
          </cell>
          <cell r="L87">
            <v>3.5710911689242693</v>
          </cell>
        </row>
        <row r="88">
          <cell r="B88">
            <v>2.5499999999999998</v>
          </cell>
          <cell r="C88">
            <v>16.660473466866176</v>
          </cell>
          <cell r="D88">
            <v>0.57500000000000007</v>
          </cell>
          <cell r="L88">
            <v>3.8931873843876286</v>
          </cell>
        </row>
        <row r="89">
          <cell r="B89">
            <v>1.8</v>
          </cell>
          <cell r="C89">
            <v>19.841572653663683</v>
          </cell>
          <cell r="D89">
            <v>0.9</v>
          </cell>
          <cell r="L89">
            <v>3.6631797523391376</v>
          </cell>
        </row>
        <row r="90">
          <cell r="B90">
            <v>5.04</v>
          </cell>
          <cell r="C90">
            <v>17.78155635943957</v>
          </cell>
          <cell r="D90">
            <v>0.41250000000000003</v>
          </cell>
          <cell r="L90">
            <v>3.8089628860190028</v>
          </cell>
        </row>
        <row r="91">
          <cell r="B91">
            <v>1.88</v>
          </cell>
          <cell r="C91">
            <v>19.646116599534977</v>
          </cell>
          <cell r="D91">
            <v>0.9</v>
          </cell>
          <cell r="L91">
            <v>3.6765394353510468</v>
          </cell>
        </row>
        <row r="92">
          <cell r="B92">
            <v>2.71</v>
          </cell>
          <cell r="C92">
            <v>9.0458725689519852</v>
          </cell>
          <cell r="D92">
            <v>0.9</v>
          </cell>
          <cell r="L92">
            <v>4.5785991550961977</v>
          </cell>
        </row>
        <row r="93">
          <cell r="B93">
            <v>2.54</v>
          </cell>
          <cell r="C93">
            <v>9.9869143995424956</v>
          </cell>
          <cell r="D93">
            <v>0.57500000000000007</v>
          </cell>
          <cell r="L93">
            <v>4.4813533227786628</v>
          </cell>
        </row>
        <row r="94">
          <cell r="B94">
            <v>1.43</v>
          </cell>
          <cell r="C94">
            <v>8.5644097641363572</v>
          </cell>
          <cell r="D94">
            <v>0.57499999999999996</v>
          </cell>
          <cell r="L94">
            <v>4.6299722264437806</v>
          </cell>
        </row>
        <row r="95">
          <cell r="B95">
            <v>12.77</v>
          </cell>
          <cell r="C95">
            <v>12.522580333879306</v>
          </cell>
          <cell r="D95">
            <v>0.3518010963194988</v>
          </cell>
          <cell r="L95">
            <v>4.2384451991056897</v>
          </cell>
        </row>
        <row r="96">
          <cell r="B96">
            <v>1.27</v>
          </cell>
          <cell r="C96">
            <v>8.6307156925916271</v>
          </cell>
          <cell r="D96">
            <v>0.57500000000000007</v>
          </cell>
          <cell r="L96">
            <v>4.622830153746313</v>
          </cell>
        </row>
        <row r="97">
          <cell r="B97">
            <v>1.58</v>
          </cell>
          <cell r="C97">
            <v>8.4408291236669815</v>
          </cell>
          <cell r="D97">
            <v>0.57500000000000007</v>
          </cell>
          <cell r="L97">
            <v>4.64334156848071</v>
          </cell>
        </row>
        <row r="98">
          <cell r="B98">
            <v>1.25</v>
          </cell>
          <cell r="C98">
            <v>9.0776862533614562</v>
          </cell>
          <cell r="D98">
            <v>0.9</v>
          </cell>
          <cell r="L98">
            <v>4.5752439697528908</v>
          </cell>
        </row>
        <row r="99">
          <cell r="B99">
            <v>1.57</v>
          </cell>
          <cell r="C99">
            <v>8.9989901891778175</v>
          </cell>
          <cell r="D99">
            <v>0.57499999999999996</v>
          </cell>
          <cell r="L99">
            <v>4.5835523542058496</v>
          </cell>
        </row>
        <row r="100">
          <cell r="B100">
            <v>14.01</v>
          </cell>
          <cell r="C100">
            <v>15.317874129912088</v>
          </cell>
          <cell r="D100">
            <v>0.55535331905781593</v>
          </cell>
          <cell r="L100">
            <v>3.9989923916195225</v>
          </cell>
        </row>
        <row r="101">
          <cell r="B101">
            <v>2.37</v>
          </cell>
          <cell r="C101">
            <v>17.739743407664712</v>
          </cell>
          <cell r="D101">
            <v>0.57500000000000007</v>
          </cell>
          <cell r="L101">
            <v>3.8120399012411972</v>
          </cell>
        </row>
        <row r="102">
          <cell r="B102">
            <v>2.42</v>
          </cell>
          <cell r="C102">
            <v>17.523449366348249</v>
          </cell>
          <cell r="D102">
            <v>0.9</v>
          </cell>
          <cell r="L102">
            <v>3.8280352264573168</v>
          </cell>
        </row>
        <row r="103">
          <cell r="B103">
            <v>1.84</v>
          </cell>
          <cell r="C103">
            <v>16.418313735296426</v>
          </cell>
          <cell r="D103">
            <v>0.57499999999999996</v>
          </cell>
          <cell r="L103">
            <v>3.9118627053491353</v>
          </cell>
        </row>
        <row r="104">
          <cell r="B104">
            <v>25.49</v>
          </cell>
          <cell r="C104">
            <v>14.923191474497399</v>
          </cell>
          <cell r="D104">
            <v>0.57746174970576702</v>
          </cell>
          <cell r="L104">
            <v>4.0311777349228981</v>
          </cell>
        </row>
        <row r="105">
          <cell r="B105">
            <v>0.18</v>
          </cell>
          <cell r="C105">
            <v>5</v>
          </cell>
          <cell r="D105">
            <v>0.57500000000000007</v>
          </cell>
          <cell r="L105">
            <v>5.0486077444426609</v>
          </cell>
        </row>
        <row r="106">
          <cell r="B106">
            <v>0.13</v>
          </cell>
          <cell r="C106">
            <v>5</v>
          </cell>
          <cell r="D106">
            <v>0.9</v>
          </cell>
          <cell r="L106">
            <v>5.0486077444426609</v>
          </cell>
        </row>
        <row r="107">
          <cell r="B107">
            <v>1.37</v>
          </cell>
          <cell r="C107">
            <v>14.128659138723162</v>
          </cell>
          <cell r="D107">
            <v>0.5</v>
          </cell>
          <cell r="L107">
            <v>4.0975370221712488</v>
          </cell>
        </row>
        <row r="108">
          <cell r="B108">
            <v>2.15</v>
          </cell>
          <cell r="C108">
            <v>7.2645997813255843</v>
          </cell>
          <cell r="D108">
            <v>0.56337209302325586</v>
          </cell>
          <cell r="L108">
            <v>4.7744884472695235</v>
          </cell>
        </row>
        <row r="109">
          <cell r="B109">
            <v>1.1499999999999999</v>
          </cell>
          <cell r="C109">
            <v>17.357025610575274</v>
          </cell>
          <cell r="D109">
            <v>0.41250000000000003</v>
          </cell>
          <cell r="L109">
            <v>3.8404325473355745</v>
          </cell>
        </row>
        <row r="110">
          <cell r="B110">
            <v>3.21</v>
          </cell>
          <cell r="C110">
            <v>6.406474290559161</v>
          </cell>
          <cell r="D110">
            <v>0.41249999999999998</v>
          </cell>
          <cell r="L110">
            <v>4.8748487593014804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me of Concentration"/>
      <sheetName val="Runoff Curve No. and Runoff"/>
      <sheetName val="Graphical Peak Discharge Method"/>
    </sheetNames>
    <sheetDataSet>
      <sheetData sheetId="0"/>
      <sheetData sheetId="1">
        <row r="26">
          <cell r="V26">
            <v>71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13"/>
  <sheetViews>
    <sheetView tabSelected="1" zoomScale="75" zoomScaleNormal="75" workbookViewId="0">
      <pane ySplit="5" topLeftCell="A6" activePane="bottomLeft" state="frozen"/>
      <selection pane="bottomLeft" activeCell="U83" sqref="U83"/>
    </sheetView>
  </sheetViews>
  <sheetFormatPr defaultRowHeight="15" x14ac:dyDescent="0.25"/>
  <cols>
    <col min="1" max="1" width="6" customWidth="1"/>
    <col min="6" max="6" width="10.28515625" customWidth="1"/>
    <col min="21" max="21" width="10.5703125" customWidth="1"/>
    <col min="22" max="22" width="14.140625" customWidth="1"/>
    <col min="23" max="23" width="15.42578125" customWidth="1"/>
    <col min="24" max="24" width="25" customWidth="1"/>
    <col min="25" max="25" width="9.7109375" customWidth="1"/>
    <col min="26" max="32" width="12.140625" customWidth="1"/>
    <col min="33" max="33" width="10.7109375" customWidth="1"/>
  </cols>
  <sheetData>
    <row r="1" spans="1:35" ht="23.25" x14ac:dyDescent="0.3">
      <c r="B1" s="1" t="s">
        <v>0</v>
      </c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4"/>
      <c r="AC1" s="4"/>
      <c r="AD1" s="4"/>
      <c r="AE1" s="4" t="s">
        <v>1</v>
      </c>
      <c r="AF1" s="5" t="s">
        <v>1</v>
      </c>
    </row>
    <row r="2" spans="1:35" x14ac:dyDescent="0.25">
      <c r="B2" s="6"/>
      <c r="C2" s="4"/>
      <c r="D2" s="4"/>
      <c r="E2" s="4"/>
      <c r="F2" s="4"/>
      <c r="G2" s="4"/>
      <c r="H2" s="4"/>
      <c r="I2" s="4"/>
      <c r="J2" s="4"/>
      <c r="K2" s="4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4"/>
      <c r="AC2" s="4"/>
      <c r="AD2" s="4"/>
      <c r="AE2" s="4"/>
      <c r="AF2" s="4"/>
    </row>
    <row r="3" spans="1:35" ht="15.75" thickBot="1" x14ac:dyDescent="0.3">
      <c r="B3" s="6"/>
      <c r="C3" s="4"/>
      <c r="D3" s="4"/>
      <c r="E3" s="4"/>
      <c r="F3" s="4"/>
      <c r="G3" s="4"/>
      <c r="H3" s="4"/>
      <c r="I3" s="4"/>
      <c r="J3" s="4"/>
      <c r="K3" s="4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4"/>
      <c r="AC3" s="4"/>
      <c r="AD3" s="4"/>
      <c r="AE3" s="4"/>
      <c r="AF3" s="4"/>
    </row>
    <row r="4" spans="1:35" ht="30.75" thickBot="1" x14ac:dyDescent="0.3">
      <c r="A4" s="126" t="s">
        <v>25</v>
      </c>
      <c r="B4" s="11" t="s">
        <v>2</v>
      </c>
      <c r="C4" s="9" t="s">
        <v>3</v>
      </c>
      <c r="D4" s="9" t="s">
        <v>4</v>
      </c>
      <c r="E4" s="9" t="s">
        <v>5</v>
      </c>
      <c r="F4" s="51" t="s">
        <v>6</v>
      </c>
      <c r="G4" s="127" t="s">
        <v>8</v>
      </c>
      <c r="H4" s="128"/>
      <c r="I4" s="129"/>
      <c r="J4" s="130" t="s">
        <v>9</v>
      </c>
      <c r="K4" s="131"/>
      <c r="L4" s="130" t="s">
        <v>10</v>
      </c>
      <c r="M4" s="132"/>
      <c r="N4" s="131"/>
      <c r="O4" s="7" t="s">
        <v>7</v>
      </c>
      <c r="P4" s="127" t="s">
        <v>11</v>
      </c>
      <c r="Q4" s="128"/>
      <c r="R4" s="128"/>
      <c r="S4" s="128"/>
      <c r="T4" s="128"/>
      <c r="U4" s="128"/>
      <c r="V4" s="128"/>
      <c r="W4" s="7" t="s">
        <v>234</v>
      </c>
      <c r="X4" s="7" t="s">
        <v>12</v>
      </c>
      <c r="Y4" s="133" t="s">
        <v>235</v>
      </c>
      <c r="Z4" s="133"/>
      <c r="AA4" s="133"/>
      <c r="AB4" s="133"/>
      <c r="AC4" s="133"/>
      <c r="AD4" s="133"/>
      <c r="AE4" s="133"/>
      <c r="AF4" s="134"/>
    </row>
    <row r="5" spans="1:35" ht="60.75" customHeight="1" thickBot="1" x14ac:dyDescent="0.3">
      <c r="A5" s="126"/>
      <c r="B5" s="47"/>
      <c r="C5" s="48"/>
      <c r="D5" s="49"/>
      <c r="E5" s="48"/>
      <c r="F5" s="55" t="s">
        <v>224</v>
      </c>
      <c r="G5" s="8" t="s">
        <v>13</v>
      </c>
      <c r="H5" s="9" t="s">
        <v>14</v>
      </c>
      <c r="I5" s="10" t="s">
        <v>15</v>
      </c>
      <c r="J5" s="11" t="s">
        <v>13</v>
      </c>
      <c r="K5" s="12" t="s">
        <v>16</v>
      </c>
      <c r="L5" s="13" t="s">
        <v>17</v>
      </c>
      <c r="M5" s="9" t="s">
        <v>18</v>
      </c>
      <c r="N5" s="12" t="s">
        <v>19</v>
      </c>
      <c r="O5" s="50"/>
      <c r="P5" s="13" t="s">
        <v>232</v>
      </c>
      <c r="Q5" s="13" t="s">
        <v>233</v>
      </c>
      <c r="R5" s="9" t="s">
        <v>20</v>
      </c>
      <c r="S5" s="9" t="s">
        <v>21</v>
      </c>
      <c r="T5" s="9" t="s">
        <v>330</v>
      </c>
      <c r="U5" s="9" t="s">
        <v>23</v>
      </c>
      <c r="V5" s="119" t="s">
        <v>329</v>
      </c>
      <c r="W5" s="7" t="s">
        <v>24</v>
      </c>
      <c r="X5" s="7" t="s">
        <v>251</v>
      </c>
      <c r="Y5" s="94" t="s">
        <v>249</v>
      </c>
      <c r="Z5" s="135" t="s">
        <v>260</v>
      </c>
      <c r="AA5" s="135"/>
      <c r="AB5" s="135"/>
      <c r="AC5" s="135"/>
      <c r="AD5" s="135"/>
      <c r="AE5" s="135"/>
      <c r="AF5" s="136"/>
    </row>
    <row r="6" spans="1:35" ht="15.75" thickBot="1" x14ac:dyDescent="0.3">
      <c r="A6" s="52">
        <v>2</v>
      </c>
      <c r="B6" s="53">
        <v>1</v>
      </c>
      <c r="C6" s="14" t="s">
        <v>123</v>
      </c>
      <c r="D6" s="14">
        <v>48</v>
      </c>
      <c r="E6" s="14" t="s">
        <v>217</v>
      </c>
      <c r="F6" s="83">
        <f>'[1]PROP-Q''s'!B10</f>
        <v>23.57</v>
      </c>
      <c r="G6" s="58">
        <f>'[1]PROP-Q''s'!C10</f>
        <v>19.807936635029471</v>
      </c>
      <c r="H6" s="28">
        <f>'[1]PROP-Q''s'!D10</f>
        <v>0.24393296563428082</v>
      </c>
      <c r="I6" s="56">
        <f>'[1]PROP-Q''s'!L10</f>
        <v>3.6654720241820788</v>
      </c>
      <c r="J6" s="18"/>
      <c r="K6" s="19"/>
      <c r="L6" s="20"/>
      <c r="M6" s="16"/>
      <c r="N6" s="17"/>
      <c r="O6" s="15" t="s">
        <v>225</v>
      </c>
      <c r="P6" s="58">
        <v>42</v>
      </c>
      <c r="Q6" s="60">
        <v>3.34</v>
      </c>
      <c r="R6" s="61">
        <v>1.08</v>
      </c>
      <c r="S6" s="62">
        <v>799.35</v>
      </c>
      <c r="T6" s="63">
        <v>2.62</v>
      </c>
      <c r="U6" s="84" t="s">
        <v>229</v>
      </c>
      <c r="V6" s="67" t="s">
        <v>229</v>
      </c>
      <c r="W6" s="88"/>
      <c r="X6" s="76"/>
      <c r="Y6" s="93"/>
      <c r="Z6" s="120"/>
      <c r="AA6" s="120"/>
      <c r="AB6" s="120"/>
      <c r="AC6" s="120"/>
      <c r="AD6" s="120"/>
      <c r="AE6" s="120"/>
      <c r="AF6" s="121"/>
      <c r="AH6" s="114">
        <v>19.807936635029471</v>
      </c>
      <c r="AI6" t="str">
        <f>IF(AH6=G6,"","Updated")</f>
        <v/>
      </c>
    </row>
    <row r="7" spans="1:35" ht="15.75" thickBot="1" x14ac:dyDescent="0.3">
      <c r="A7" s="52">
        <f>A6+2</f>
        <v>4</v>
      </c>
      <c r="B7" s="53">
        <f>B6+1</f>
        <v>2</v>
      </c>
      <c r="C7" s="21" t="s">
        <v>124</v>
      </c>
      <c r="D7" s="21">
        <v>42</v>
      </c>
      <c r="E7" s="14" t="s">
        <v>217</v>
      </c>
      <c r="F7" s="83">
        <f>'[1]PROP-Q''s'!B11</f>
        <v>18.77</v>
      </c>
      <c r="G7" s="82">
        <f>'[1]PROP-Q''s'!C11</f>
        <v>14.259916797448414</v>
      </c>
      <c r="H7" s="28">
        <f>'[1]PROP-Q''s'!D11</f>
        <v>0.27583910495471498</v>
      </c>
      <c r="I7" s="56">
        <f>'[1]PROP-Q''s'!L11</f>
        <v>4.0864269065345029</v>
      </c>
      <c r="J7" s="23"/>
      <c r="K7" s="24"/>
      <c r="L7" s="23"/>
      <c r="M7" s="25"/>
      <c r="N7" s="26"/>
      <c r="O7" s="15" t="s">
        <v>225</v>
      </c>
      <c r="P7" s="35">
        <v>42</v>
      </c>
      <c r="Q7" s="34">
        <v>4.37</v>
      </c>
      <c r="R7" s="32">
        <v>1.05</v>
      </c>
      <c r="S7" s="28">
        <v>800.91</v>
      </c>
      <c r="T7" s="64">
        <v>2.2999999999999998</v>
      </c>
      <c r="U7" s="85" t="s">
        <v>229</v>
      </c>
      <c r="V7" s="68" t="s">
        <v>229</v>
      </c>
      <c r="W7" s="79"/>
      <c r="X7" s="77"/>
      <c r="Y7" s="93"/>
      <c r="Z7" s="120" t="s">
        <v>256</v>
      </c>
      <c r="AA7" s="120"/>
      <c r="AB7" s="120"/>
      <c r="AC7" s="120"/>
      <c r="AD7" s="120"/>
      <c r="AE7" s="120"/>
      <c r="AF7" s="121"/>
      <c r="AH7" s="114">
        <v>14.259916797448414</v>
      </c>
      <c r="AI7" t="str">
        <f t="shared" ref="AI7:AI70" si="0">IF(AH7=G7,"","Updated")</f>
        <v/>
      </c>
    </row>
    <row r="8" spans="1:35" ht="15.75" thickBot="1" x14ac:dyDescent="0.3">
      <c r="A8" s="118">
        <f t="shared" ref="A8:A29" si="1">A7+2</f>
        <v>6</v>
      </c>
      <c r="B8" s="53" t="s">
        <v>26</v>
      </c>
      <c r="C8" s="21" t="s">
        <v>125</v>
      </c>
      <c r="D8" s="21">
        <v>30</v>
      </c>
      <c r="E8" s="14" t="s">
        <v>217</v>
      </c>
      <c r="F8" s="83">
        <f>'[1]PROP-Q''s'!B12</f>
        <v>22.4696</v>
      </c>
      <c r="G8" s="82">
        <f>'[1]PROP-Q''s'!C12</f>
        <v>14.614580749763945</v>
      </c>
      <c r="H8" s="28">
        <f>'[1]PROP-Q''s'!D12</f>
        <v>0.48172998184213345</v>
      </c>
      <c r="I8" s="56">
        <f>'[1]PROP-Q''s'!L12</f>
        <v>4.0567006426683525</v>
      </c>
      <c r="J8" s="23"/>
      <c r="K8" s="31"/>
      <c r="L8" s="23"/>
      <c r="M8" s="25"/>
      <c r="N8" s="26"/>
      <c r="O8" s="15" t="s">
        <v>225</v>
      </c>
      <c r="P8" s="35">
        <v>88</v>
      </c>
      <c r="Q8" s="34">
        <v>22.32</v>
      </c>
      <c r="R8" s="32">
        <v>2.7719999999999998</v>
      </c>
      <c r="S8" s="28">
        <v>806.43</v>
      </c>
      <c r="T8" s="64">
        <v>0</v>
      </c>
      <c r="U8" s="85" t="s">
        <v>230</v>
      </c>
      <c r="V8" s="68" t="s">
        <v>230</v>
      </c>
      <c r="W8" s="79">
        <v>2</v>
      </c>
      <c r="X8" s="86" t="s">
        <v>248</v>
      </c>
      <c r="Y8" s="123" t="s">
        <v>250</v>
      </c>
      <c r="Z8" s="120" t="s">
        <v>257</v>
      </c>
      <c r="AA8" s="120"/>
      <c r="AB8" s="120"/>
      <c r="AC8" s="120"/>
      <c r="AD8" s="120"/>
      <c r="AE8" s="120"/>
      <c r="AF8" s="121"/>
      <c r="AH8" s="114">
        <v>10.663351596765157</v>
      </c>
      <c r="AI8" t="str">
        <f t="shared" si="0"/>
        <v>Updated</v>
      </c>
    </row>
    <row r="9" spans="1:35" ht="15.75" thickBot="1" x14ac:dyDescent="0.3">
      <c r="A9" s="118">
        <f t="shared" si="1"/>
        <v>8</v>
      </c>
      <c r="B9" s="53" t="s">
        <v>27</v>
      </c>
      <c r="C9" s="21" t="s">
        <v>126</v>
      </c>
      <c r="D9" s="21">
        <v>30</v>
      </c>
      <c r="E9" s="14" t="s">
        <v>217</v>
      </c>
      <c r="F9" s="83">
        <f>'[1]PROP-Q''s'!B13</f>
        <v>22.4696</v>
      </c>
      <c r="G9" s="82">
        <f>'[1]PROP-Q''s'!C13</f>
        <v>14.614580749763945</v>
      </c>
      <c r="H9" s="28">
        <f>'[1]PROP-Q''s'!D13</f>
        <v>0.48172998184213345</v>
      </c>
      <c r="I9" s="56">
        <f>'[1]PROP-Q''s'!L13</f>
        <v>4.0567006426683525</v>
      </c>
      <c r="J9" s="23"/>
      <c r="K9" s="31"/>
      <c r="L9" s="23"/>
      <c r="M9" s="25"/>
      <c r="N9" s="26"/>
      <c r="O9" s="15" t="s">
        <v>225</v>
      </c>
      <c r="P9" s="35">
        <v>88</v>
      </c>
      <c r="Q9" s="34">
        <v>14.3</v>
      </c>
      <c r="R9" s="32">
        <v>4.33</v>
      </c>
      <c r="S9" s="28">
        <v>813.92</v>
      </c>
      <c r="T9" s="64">
        <v>0</v>
      </c>
      <c r="U9" s="85" t="s">
        <v>230</v>
      </c>
      <c r="V9" s="68" t="s">
        <v>320</v>
      </c>
      <c r="W9" s="79">
        <v>2</v>
      </c>
      <c r="X9" s="86" t="s">
        <v>248</v>
      </c>
      <c r="Y9" s="124"/>
      <c r="Z9" s="120"/>
      <c r="AA9" s="120"/>
      <c r="AB9" s="120"/>
      <c r="AC9" s="120"/>
      <c r="AD9" s="120"/>
      <c r="AE9" s="120"/>
      <c r="AF9" s="121"/>
      <c r="AH9" s="114">
        <v>10.663351596765157</v>
      </c>
      <c r="AI9" t="str">
        <f t="shared" si="0"/>
        <v>Updated</v>
      </c>
    </row>
    <row r="10" spans="1:35" ht="15.75" thickBot="1" x14ac:dyDescent="0.3">
      <c r="A10" s="118">
        <f t="shared" si="1"/>
        <v>10</v>
      </c>
      <c r="B10" s="53" t="s">
        <v>28</v>
      </c>
      <c r="C10" s="21" t="s">
        <v>127</v>
      </c>
      <c r="D10" s="21">
        <v>30</v>
      </c>
      <c r="E10" s="14" t="s">
        <v>217</v>
      </c>
      <c r="F10" s="83">
        <f>'[1]PROP-Q''s'!B14</f>
        <v>22.4696</v>
      </c>
      <c r="G10" s="82">
        <f>'[1]PROP-Q''s'!C14</f>
        <v>14.614580749763945</v>
      </c>
      <c r="H10" s="28">
        <f>'[1]PROP-Q''s'!D14</f>
        <v>0.48172998184213345</v>
      </c>
      <c r="I10" s="56">
        <f>'[1]PROP-Q''s'!L14</f>
        <v>4.0567006426683525</v>
      </c>
      <c r="J10" s="23"/>
      <c r="K10" s="31"/>
      <c r="L10" s="23"/>
      <c r="M10" s="25"/>
      <c r="N10" s="26"/>
      <c r="O10" s="15" t="s">
        <v>225</v>
      </c>
      <c r="P10" s="35">
        <v>88</v>
      </c>
      <c r="Q10" s="34">
        <v>11.87</v>
      </c>
      <c r="R10" s="32">
        <v>3.6680000000000001</v>
      </c>
      <c r="S10" s="28">
        <v>812.38</v>
      </c>
      <c r="T10" s="64">
        <v>0</v>
      </c>
      <c r="U10" s="85" t="s">
        <v>230</v>
      </c>
      <c r="V10" s="68" t="s">
        <v>320</v>
      </c>
      <c r="W10" s="79">
        <v>2</v>
      </c>
      <c r="X10" s="86" t="s">
        <v>248</v>
      </c>
      <c r="Y10" s="124"/>
      <c r="Z10" s="120"/>
      <c r="AA10" s="120"/>
      <c r="AB10" s="120"/>
      <c r="AC10" s="120"/>
      <c r="AD10" s="120"/>
      <c r="AE10" s="120"/>
      <c r="AF10" s="121"/>
      <c r="AH10" s="114">
        <v>10.663351596765157</v>
      </c>
      <c r="AI10" t="str">
        <f t="shared" si="0"/>
        <v>Updated</v>
      </c>
    </row>
    <row r="11" spans="1:35" ht="15.75" thickBot="1" x14ac:dyDescent="0.3">
      <c r="A11" s="118">
        <f t="shared" si="1"/>
        <v>12</v>
      </c>
      <c r="B11" s="53" t="s">
        <v>29</v>
      </c>
      <c r="C11" s="21" t="s">
        <v>128</v>
      </c>
      <c r="D11" s="21">
        <v>30</v>
      </c>
      <c r="E11" s="14" t="s">
        <v>217</v>
      </c>
      <c r="F11" s="83">
        <f>'[1]PROP-Q''s'!B15</f>
        <v>22.4696</v>
      </c>
      <c r="G11" s="82">
        <f>'[1]PROP-Q''s'!C15</f>
        <v>14.614580749763945</v>
      </c>
      <c r="H11" s="28">
        <f>'[1]PROP-Q''s'!D15</f>
        <v>0.48172998184213345</v>
      </c>
      <c r="I11" s="56">
        <f>'[1]PROP-Q''s'!L15</f>
        <v>4.0567006426683525</v>
      </c>
      <c r="J11" s="33"/>
      <c r="K11" s="30"/>
      <c r="L11" s="33"/>
      <c r="M11" s="27"/>
      <c r="N11" s="30"/>
      <c r="O11" s="15" t="s">
        <v>225</v>
      </c>
      <c r="P11" s="35">
        <v>88</v>
      </c>
      <c r="Q11" s="34">
        <v>7.02</v>
      </c>
      <c r="R11" s="32">
        <v>1.3640000000000001</v>
      </c>
      <c r="S11" s="28">
        <v>813.08</v>
      </c>
      <c r="T11" s="64">
        <v>0</v>
      </c>
      <c r="U11" s="85" t="s">
        <v>230</v>
      </c>
      <c r="V11" s="69" t="s">
        <v>321</v>
      </c>
      <c r="W11" s="79">
        <v>2</v>
      </c>
      <c r="X11" s="86" t="s">
        <v>248</v>
      </c>
      <c r="Y11" s="125"/>
      <c r="Z11" s="120" t="s">
        <v>257</v>
      </c>
      <c r="AA11" s="120"/>
      <c r="AB11" s="120"/>
      <c r="AC11" s="120"/>
      <c r="AD11" s="120"/>
      <c r="AE11" s="120"/>
      <c r="AF11" s="121"/>
      <c r="AH11" s="114">
        <v>10.663351596765157</v>
      </c>
      <c r="AI11" t="str">
        <f t="shared" si="0"/>
        <v>Updated</v>
      </c>
    </row>
    <row r="12" spans="1:35" ht="15.75" thickBot="1" x14ac:dyDescent="0.3">
      <c r="A12" s="52">
        <f t="shared" si="1"/>
        <v>14</v>
      </c>
      <c r="B12" s="53" t="s">
        <v>30</v>
      </c>
      <c r="C12" s="21" t="s">
        <v>129</v>
      </c>
      <c r="D12" s="21">
        <v>18</v>
      </c>
      <c r="E12" s="14" t="s">
        <v>217</v>
      </c>
      <c r="F12" s="83">
        <f>'[1]PROP-Q''s'!B16</f>
        <v>2.6</v>
      </c>
      <c r="G12" s="82">
        <f>'[1]PROP-Q''s'!C16</f>
        <v>5</v>
      </c>
      <c r="H12" s="28">
        <f>'[1]PROP-Q''s'!D16</f>
        <v>0.57500000000000007</v>
      </c>
      <c r="I12" s="56">
        <f>'[1]PROP-Q''s'!L16</f>
        <v>5.04860774444266</v>
      </c>
      <c r="J12" s="33"/>
      <c r="K12" s="30"/>
      <c r="L12" s="33"/>
      <c r="M12" s="27"/>
      <c r="N12" s="30"/>
      <c r="O12" s="22" t="s">
        <v>231</v>
      </c>
      <c r="P12" s="35">
        <v>10</v>
      </c>
      <c r="Q12" s="34">
        <v>12.02</v>
      </c>
      <c r="R12" s="32">
        <v>1.5</v>
      </c>
      <c r="S12" s="28">
        <v>805.25</v>
      </c>
      <c r="T12" s="64">
        <v>4.09</v>
      </c>
      <c r="U12" s="85" t="s">
        <v>229</v>
      </c>
      <c r="V12" s="69" t="s">
        <v>229</v>
      </c>
      <c r="W12" s="140">
        <v>3</v>
      </c>
      <c r="X12" s="86" t="s">
        <v>242</v>
      </c>
      <c r="Y12" s="93"/>
      <c r="Z12" s="122" t="s">
        <v>290</v>
      </c>
      <c r="AA12" s="120"/>
      <c r="AB12" s="120"/>
      <c r="AC12" s="120"/>
      <c r="AD12" s="120"/>
      <c r="AE12" s="120"/>
      <c r="AF12" s="121"/>
      <c r="AH12" s="114">
        <v>5</v>
      </c>
      <c r="AI12" t="str">
        <f t="shared" si="0"/>
        <v/>
      </c>
    </row>
    <row r="13" spans="1:35" ht="15.75" thickBot="1" x14ac:dyDescent="0.3">
      <c r="A13" s="52">
        <f t="shared" si="1"/>
        <v>16</v>
      </c>
      <c r="B13" s="53" t="s">
        <v>31</v>
      </c>
      <c r="C13" s="21" t="s">
        <v>130</v>
      </c>
      <c r="D13" s="21">
        <v>18</v>
      </c>
      <c r="E13" s="14" t="s">
        <v>217</v>
      </c>
      <c r="F13" s="83">
        <f>'[1]PROP-Q''s'!B17</f>
        <v>2.6</v>
      </c>
      <c r="G13" s="82">
        <f>'[1]PROP-Q''s'!C17</f>
        <v>5</v>
      </c>
      <c r="H13" s="28">
        <f>'[1]PROP-Q''s'!D17</f>
        <v>0.57500000000000007</v>
      </c>
      <c r="I13" s="56">
        <f>'[1]PROP-Q''s'!L17</f>
        <v>5.04860774444266</v>
      </c>
      <c r="J13" s="33"/>
      <c r="K13" s="30"/>
      <c r="L13" s="33"/>
      <c r="M13" s="27"/>
      <c r="N13" s="30"/>
      <c r="O13" s="22" t="s">
        <v>231</v>
      </c>
      <c r="P13" s="35">
        <v>10</v>
      </c>
      <c r="Q13" s="34">
        <v>12.16</v>
      </c>
      <c r="R13" s="32">
        <v>1.5</v>
      </c>
      <c r="S13" s="28">
        <v>800.48</v>
      </c>
      <c r="T13" s="64">
        <v>1.75</v>
      </c>
      <c r="U13" s="85" t="s">
        <v>229</v>
      </c>
      <c r="V13" s="69" t="s">
        <v>229</v>
      </c>
      <c r="W13" s="140">
        <v>3</v>
      </c>
      <c r="X13" s="86" t="s">
        <v>242</v>
      </c>
      <c r="Y13" s="93"/>
      <c r="Z13" s="122" t="s">
        <v>298</v>
      </c>
      <c r="AA13" s="120"/>
      <c r="AB13" s="120"/>
      <c r="AC13" s="120"/>
      <c r="AD13" s="120"/>
      <c r="AE13" s="120"/>
      <c r="AF13" s="121"/>
      <c r="AH13" s="114">
        <v>5</v>
      </c>
      <c r="AI13" t="str">
        <f t="shared" si="0"/>
        <v/>
      </c>
    </row>
    <row r="14" spans="1:35" ht="15.75" thickBot="1" x14ac:dyDescent="0.3">
      <c r="A14" s="52">
        <f t="shared" si="1"/>
        <v>18</v>
      </c>
      <c r="B14" s="53" t="s">
        <v>32</v>
      </c>
      <c r="C14" s="14" t="s">
        <v>131</v>
      </c>
      <c r="D14" s="14">
        <v>72</v>
      </c>
      <c r="E14" s="14" t="s">
        <v>217</v>
      </c>
      <c r="F14" s="83">
        <f>'[1]PROP-Q''s'!B18</f>
        <v>70.304000000000002</v>
      </c>
      <c r="G14" s="82">
        <f>'[1]PROP-Q''s'!C18</f>
        <v>18.249169024515261</v>
      </c>
      <c r="H14" s="28">
        <f>'[1]PROP-Q''s'!D18</f>
        <v>0.3693779870277652</v>
      </c>
      <c r="I14" s="56">
        <f>'[1]PROP-Q''s'!L18</f>
        <v>3.7748806212216834</v>
      </c>
      <c r="J14" s="33"/>
      <c r="K14" s="30"/>
      <c r="L14" s="33"/>
      <c r="M14" s="27"/>
      <c r="N14" s="30"/>
      <c r="O14" s="15" t="s">
        <v>225</v>
      </c>
      <c r="P14" s="35">
        <v>195</v>
      </c>
      <c r="Q14" s="34">
        <v>6.9</v>
      </c>
      <c r="R14" s="32">
        <v>1.47</v>
      </c>
      <c r="S14" s="28">
        <v>779.79</v>
      </c>
      <c r="T14" s="64">
        <v>12.94</v>
      </c>
      <c r="U14" s="85" t="s">
        <v>229</v>
      </c>
      <c r="V14" s="70" t="s">
        <v>229</v>
      </c>
      <c r="W14" s="79">
        <v>1</v>
      </c>
      <c r="X14" s="86" t="s">
        <v>237</v>
      </c>
      <c r="Y14" s="93"/>
      <c r="Z14" s="120"/>
      <c r="AA14" s="120"/>
      <c r="AB14" s="120"/>
      <c r="AC14" s="120"/>
      <c r="AD14" s="120"/>
      <c r="AE14" s="120"/>
      <c r="AF14" s="121"/>
      <c r="AH14" s="114">
        <v>18.249169024515261</v>
      </c>
      <c r="AI14" t="str">
        <f t="shared" si="0"/>
        <v/>
      </c>
    </row>
    <row r="15" spans="1:35" ht="15.75" thickBot="1" x14ac:dyDescent="0.3">
      <c r="A15" s="52">
        <f t="shared" si="1"/>
        <v>20</v>
      </c>
      <c r="B15" s="53" t="s">
        <v>33</v>
      </c>
      <c r="C15" s="21" t="s">
        <v>132</v>
      </c>
      <c r="D15" s="21">
        <v>72</v>
      </c>
      <c r="E15" s="14" t="s">
        <v>217</v>
      </c>
      <c r="F15" s="83">
        <f>'[1]PROP-Q''s'!B19</f>
        <v>70.301000000000002</v>
      </c>
      <c r="G15" s="82">
        <f>'[1]PROP-Q''s'!C19</f>
        <v>18.249169024515261</v>
      </c>
      <c r="H15" s="28">
        <f>'[1]PROP-Q''s'!D19</f>
        <v>0.36938308132174513</v>
      </c>
      <c r="I15" s="56">
        <f>'[1]PROP-Q''s'!L19</f>
        <v>3.774880621221683</v>
      </c>
      <c r="J15" s="33"/>
      <c r="K15" s="30"/>
      <c r="L15" s="33"/>
      <c r="M15" s="27"/>
      <c r="N15" s="30"/>
      <c r="O15" s="15" t="s">
        <v>225</v>
      </c>
      <c r="P15" s="35">
        <v>195</v>
      </c>
      <c r="Q15" s="34">
        <v>6.9</v>
      </c>
      <c r="R15" s="32">
        <v>1.27</v>
      </c>
      <c r="S15" s="28">
        <v>778.55</v>
      </c>
      <c r="T15" s="64">
        <v>16.93</v>
      </c>
      <c r="U15" s="85" t="s">
        <v>229</v>
      </c>
      <c r="V15" s="69" t="s">
        <v>229</v>
      </c>
      <c r="W15" s="79"/>
      <c r="X15" s="86" t="s">
        <v>237</v>
      </c>
      <c r="Y15" s="93"/>
      <c r="Z15" s="120"/>
      <c r="AA15" s="120"/>
      <c r="AB15" s="120"/>
      <c r="AC15" s="120"/>
      <c r="AD15" s="120"/>
      <c r="AE15" s="120"/>
      <c r="AF15" s="121"/>
      <c r="AH15" s="114">
        <v>18.249169024515261</v>
      </c>
      <c r="AI15" t="str">
        <f t="shared" si="0"/>
        <v/>
      </c>
    </row>
    <row r="16" spans="1:35" ht="15.75" thickBot="1" x14ac:dyDescent="0.3">
      <c r="A16" s="52">
        <f t="shared" si="1"/>
        <v>22</v>
      </c>
      <c r="B16" s="53" t="s">
        <v>34</v>
      </c>
      <c r="C16" s="21" t="s">
        <v>133</v>
      </c>
      <c r="D16" s="21">
        <v>72</v>
      </c>
      <c r="E16" s="14" t="s">
        <v>217</v>
      </c>
      <c r="F16" s="83">
        <f>'[1]PROP-Q''s'!B20</f>
        <v>70.304000000000002</v>
      </c>
      <c r="G16" s="82">
        <f>'[1]PROP-Q''s'!C20</f>
        <v>18.249169024515261</v>
      </c>
      <c r="H16" s="28">
        <f>'[1]PROP-Q''s'!D20</f>
        <v>0.3693779870277652</v>
      </c>
      <c r="I16" s="56">
        <f>'[1]PROP-Q''s'!L20</f>
        <v>3.7748806212216834</v>
      </c>
      <c r="J16" s="33"/>
      <c r="K16" s="30"/>
      <c r="L16" s="33"/>
      <c r="M16" s="27"/>
      <c r="N16" s="30"/>
      <c r="O16" s="15" t="s">
        <v>225</v>
      </c>
      <c r="P16" s="35">
        <v>195</v>
      </c>
      <c r="Q16" s="34">
        <v>10.29</v>
      </c>
      <c r="R16" s="32">
        <v>1.05</v>
      </c>
      <c r="S16" s="28">
        <v>777.22</v>
      </c>
      <c r="T16" s="64">
        <v>11.47</v>
      </c>
      <c r="U16" s="85" t="s">
        <v>229</v>
      </c>
      <c r="V16" s="69" t="s">
        <v>229</v>
      </c>
      <c r="W16" s="79"/>
      <c r="X16" s="86" t="s">
        <v>237</v>
      </c>
      <c r="Y16" s="93"/>
      <c r="Z16" s="122" t="s">
        <v>293</v>
      </c>
      <c r="AA16" s="120"/>
      <c r="AB16" s="120"/>
      <c r="AC16" s="120"/>
      <c r="AD16" s="120"/>
      <c r="AE16" s="120"/>
      <c r="AF16" s="121"/>
      <c r="AH16" s="114">
        <v>18.249169024515261</v>
      </c>
      <c r="AI16" t="str">
        <f t="shared" si="0"/>
        <v/>
      </c>
    </row>
    <row r="17" spans="1:35" ht="15.75" customHeight="1" thickBot="1" x14ac:dyDescent="0.3">
      <c r="A17" s="52">
        <f t="shared" si="1"/>
        <v>24</v>
      </c>
      <c r="B17" s="53" t="s">
        <v>35</v>
      </c>
      <c r="C17" s="21" t="s">
        <v>134</v>
      </c>
      <c r="D17" s="21">
        <v>24</v>
      </c>
      <c r="E17" s="14" t="s">
        <v>217</v>
      </c>
      <c r="F17" s="83">
        <f>'[1]PROP-Q''s'!B21</f>
        <v>1.2283999999999999</v>
      </c>
      <c r="G17" s="82">
        <f>'[1]PROP-Q''s'!C21</f>
        <v>5</v>
      </c>
      <c r="H17" s="28">
        <f>'[1]PROP-Q''s'!D21</f>
        <v>0.57499999999999996</v>
      </c>
      <c r="I17" s="56">
        <f>'[1]PROP-Q''s'!L21</f>
        <v>5.0486077444426609</v>
      </c>
      <c r="J17" s="33"/>
      <c r="K17" s="30"/>
      <c r="L17" s="33"/>
      <c r="M17" s="27"/>
      <c r="N17" s="30"/>
      <c r="O17" s="15" t="s">
        <v>225</v>
      </c>
      <c r="P17" s="35">
        <v>23</v>
      </c>
      <c r="Q17" s="34">
        <v>15.39</v>
      </c>
      <c r="R17" s="32">
        <v>1.4</v>
      </c>
      <c r="S17" s="28">
        <v>775.75</v>
      </c>
      <c r="T17" s="64">
        <v>0</v>
      </c>
      <c r="U17" s="85" t="s">
        <v>229</v>
      </c>
      <c r="V17" s="69" t="s">
        <v>320</v>
      </c>
      <c r="W17" s="140">
        <v>3</v>
      </c>
      <c r="X17" s="86" t="s">
        <v>247</v>
      </c>
      <c r="Y17" s="123" t="s">
        <v>250</v>
      </c>
      <c r="Z17" s="122" t="s">
        <v>291</v>
      </c>
      <c r="AA17" s="120"/>
      <c r="AB17" s="120"/>
      <c r="AC17" s="120"/>
      <c r="AD17" s="120"/>
      <c r="AE17" s="120"/>
      <c r="AF17" s="121"/>
      <c r="AH17" s="114">
        <v>5</v>
      </c>
      <c r="AI17" t="str">
        <f t="shared" si="0"/>
        <v/>
      </c>
    </row>
    <row r="18" spans="1:35" ht="15.75" thickBot="1" x14ac:dyDescent="0.3">
      <c r="A18" s="52">
        <f t="shared" si="1"/>
        <v>26</v>
      </c>
      <c r="B18" s="53" t="s">
        <v>36</v>
      </c>
      <c r="C18" s="21" t="s">
        <v>135</v>
      </c>
      <c r="D18" s="21">
        <v>24</v>
      </c>
      <c r="E18" s="14" t="s">
        <v>217</v>
      </c>
      <c r="F18" s="83">
        <f>'[1]PROP-Q''s'!B22</f>
        <v>1.0668</v>
      </c>
      <c r="G18" s="82">
        <f>'[1]PROP-Q''s'!C22</f>
        <v>5</v>
      </c>
      <c r="H18" s="28">
        <f>'[1]PROP-Q''s'!D22</f>
        <v>0.57500000000000007</v>
      </c>
      <c r="I18" s="56">
        <f>'[1]PROP-Q''s'!L22</f>
        <v>5.0486077444426609</v>
      </c>
      <c r="J18" s="33"/>
      <c r="K18" s="30"/>
      <c r="L18" s="33"/>
      <c r="M18" s="27"/>
      <c r="N18" s="30"/>
      <c r="O18" s="15" t="s">
        <v>225</v>
      </c>
      <c r="P18" s="35">
        <v>23</v>
      </c>
      <c r="Q18" s="34">
        <v>14.13</v>
      </c>
      <c r="R18" s="32">
        <v>1.71</v>
      </c>
      <c r="S18" s="28">
        <v>783.58</v>
      </c>
      <c r="T18" s="64">
        <v>0</v>
      </c>
      <c r="U18" s="85" t="s">
        <v>230</v>
      </c>
      <c r="V18" s="69" t="s">
        <v>321</v>
      </c>
      <c r="W18" s="140">
        <v>3</v>
      </c>
      <c r="X18" s="86" t="s">
        <v>247</v>
      </c>
      <c r="Y18" s="124"/>
      <c r="Z18" s="122" t="s">
        <v>291</v>
      </c>
      <c r="AA18" s="120"/>
      <c r="AB18" s="120"/>
      <c r="AC18" s="120"/>
      <c r="AD18" s="120"/>
      <c r="AE18" s="120"/>
      <c r="AF18" s="121"/>
      <c r="AH18" s="114">
        <v>5</v>
      </c>
      <c r="AI18" t="str">
        <f t="shared" si="0"/>
        <v/>
      </c>
    </row>
    <row r="19" spans="1:35" ht="15.75" thickBot="1" x14ac:dyDescent="0.3">
      <c r="A19" s="52">
        <f t="shared" si="1"/>
        <v>28</v>
      </c>
      <c r="B19" s="53" t="s">
        <v>37</v>
      </c>
      <c r="C19" s="21" t="s">
        <v>136</v>
      </c>
      <c r="D19" s="21">
        <v>24</v>
      </c>
      <c r="E19" s="14" t="s">
        <v>217</v>
      </c>
      <c r="F19" s="83">
        <f>'[1]PROP-Q''s'!B23</f>
        <v>1.5207999999999999</v>
      </c>
      <c r="G19" s="82">
        <f>'[1]PROP-Q''s'!C23</f>
        <v>5</v>
      </c>
      <c r="H19" s="28">
        <f>'[1]PROP-Q''s'!D23</f>
        <v>0.57500000000000007</v>
      </c>
      <c r="I19" s="56">
        <f>'[1]PROP-Q''s'!L23</f>
        <v>5.0486077444426609</v>
      </c>
      <c r="J19" s="33"/>
      <c r="K19" s="30"/>
      <c r="L19" s="33"/>
      <c r="M19" s="27"/>
      <c r="N19" s="30"/>
      <c r="O19" s="15" t="s">
        <v>225</v>
      </c>
      <c r="P19" s="35">
        <v>23</v>
      </c>
      <c r="Q19" s="34">
        <v>13.22</v>
      </c>
      <c r="R19" s="32">
        <v>2.61</v>
      </c>
      <c r="S19" s="28">
        <v>785.42</v>
      </c>
      <c r="T19" s="64">
        <v>0</v>
      </c>
      <c r="U19" s="85" t="s">
        <v>230</v>
      </c>
      <c r="V19" s="70" t="s">
        <v>321</v>
      </c>
      <c r="W19" s="140">
        <v>3</v>
      </c>
      <c r="X19" s="86" t="s">
        <v>247</v>
      </c>
      <c r="Y19" s="124"/>
      <c r="Z19" s="122" t="s">
        <v>291</v>
      </c>
      <c r="AA19" s="120"/>
      <c r="AB19" s="120"/>
      <c r="AC19" s="120"/>
      <c r="AD19" s="120"/>
      <c r="AE19" s="120"/>
      <c r="AF19" s="121"/>
      <c r="AH19" s="114">
        <v>5</v>
      </c>
      <c r="AI19" t="str">
        <f t="shared" si="0"/>
        <v/>
      </c>
    </row>
    <row r="20" spans="1:35" ht="15.75" thickBot="1" x14ac:dyDescent="0.3">
      <c r="A20" s="52">
        <f t="shared" si="1"/>
        <v>30</v>
      </c>
      <c r="B20" s="53" t="s">
        <v>38</v>
      </c>
      <c r="C20" s="14" t="s">
        <v>137</v>
      </c>
      <c r="D20" s="14">
        <v>18</v>
      </c>
      <c r="E20" s="14" t="s">
        <v>217</v>
      </c>
      <c r="F20" s="83">
        <f>'[1]PROP-Q''s'!B24</f>
        <v>0.49359999999999998</v>
      </c>
      <c r="G20" s="82">
        <f>'[1]PROP-Q''s'!C24</f>
        <v>10.620426243837908</v>
      </c>
      <c r="H20" s="28">
        <f>'[1]PROP-Q''s'!D24</f>
        <v>0.57499999999999996</v>
      </c>
      <c r="I20" s="56">
        <f>'[1]PROP-Q''s'!L24</f>
        <v>4.4181404509980418</v>
      </c>
      <c r="J20" s="33"/>
      <c r="K20" s="30"/>
      <c r="L20" s="33"/>
      <c r="M20" s="27"/>
      <c r="N20" s="30"/>
      <c r="O20" s="15" t="s">
        <v>225</v>
      </c>
      <c r="P20" s="35">
        <v>10</v>
      </c>
      <c r="Q20" s="34">
        <v>11.99</v>
      </c>
      <c r="R20" s="32">
        <v>1.49</v>
      </c>
      <c r="S20" s="28">
        <v>760.79</v>
      </c>
      <c r="T20" s="64">
        <v>1.47</v>
      </c>
      <c r="U20" s="85" t="s">
        <v>229</v>
      </c>
      <c r="V20" s="69" t="s">
        <v>229</v>
      </c>
      <c r="W20" s="79"/>
      <c r="X20" s="86" t="s">
        <v>237</v>
      </c>
      <c r="Y20" s="93"/>
      <c r="Z20" s="122" t="s">
        <v>293</v>
      </c>
      <c r="AA20" s="120"/>
      <c r="AB20" s="120"/>
      <c r="AC20" s="120"/>
      <c r="AD20" s="120"/>
      <c r="AE20" s="120"/>
      <c r="AF20" s="121"/>
      <c r="AH20" s="114">
        <v>10.620426243837908</v>
      </c>
      <c r="AI20" t="str">
        <f t="shared" si="0"/>
        <v/>
      </c>
    </row>
    <row r="21" spans="1:35" ht="15.75" thickBot="1" x14ac:dyDescent="0.3">
      <c r="A21" s="52">
        <f t="shared" si="1"/>
        <v>32</v>
      </c>
      <c r="B21" s="53" t="s">
        <v>39</v>
      </c>
      <c r="C21" s="14" t="s">
        <v>138</v>
      </c>
      <c r="D21" s="14">
        <v>18</v>
      </c>
      <c r="E21" s="14" t="s">
        <v>217</v>
      </c>
      <c r="F21" s="83">
        <f>'[1]PROP-Q''s'!B25</f>
        <v>1.74336</v>
      </c>
      <c r="G21" s="82">
        <f>'[1]PROP-Q''s'!C25</f>
        <v>10.620426243837908</v>
      </c>
      <c r="H21" s="28">
        <f>'[1]PROP-Q''s'!D25</f>
        <v>0.4645362977239354</v>
      </c>
      <c r="I21" s="56">
        <f>'[1]PROP-Q''s'!L25</f>
        <v>4.4181404509980418</v>
      </c>
      <c r="J21" s="33"/>
      <c r="K21" s="30"/>
      <c r="L21" s="33"/>
      <c r="M21" s="27"/>
      <c r="N21" s="30"/>
      <c r="O21" s="15" t="s">
        <v>225</v>
      </c>
      <c r="P21" s="35">
        <v>10</v>
      </c>
      <c r="Q21" s="34">
        <v>4.4800000000000004</v>
      </c>
      <c r="R21" s="32">
        <v>1.71</v>
      </c>
      <c r="S21" s="28">
        <v>762.52</v>
      </c>
      <c r="T21" s="64">
        <v>0.28999999999999998</v>
      </c>
      <c r="U21" s="85" t="s">
        <v>229</v>
      </c>
      <c r="V21" s="69" t="s">
        <v>229</v>
      </c>
      <c r="W21" s="79"/>
      <c r="X21" s="86" t="s">
        <v>237</v>
      </c>
      <c r="Y21" s="93"/>
      <c r="Z21" s="122" t="s">
        <v>308</v>
      </c>
      <c r="AA21" s="120"/>
      <c r="AB21" s="120"/>
      <c r="AC21" s="120"/>
      <c r="AD21" s="120"/>
      <c r="AE21" s="120"/>
      <c r="AF21" s="121"/>
      <c r="AH21" s="114">
        <v>10.620426243837908</v>
      </c>
      <c r="AI21" t="str">
        <f t="shared" si="0"/>
        <v/>
      </c>
    </row>
    <row r="22" spans="1:35" ht="15.75" customHeight="1" thickBot="1" x14ac:dyDescent="0.3">
      <c r="A22" s="52">
        <f t="shared" si="1"/>
        <v>34</v>
      </c>
      <c r="B22" s="53" t="s">
        <v>40</v>
      </c>
      <c r="C22" s="21" t="s">
        <v>139</v>
      </c>
      <c r="D22" s="21">
        <v>48</v>
      </c>
      <c r="E22" s="14" t="s">
        <v>217</v>
      </c>
      <c r="F22" s="83">
        <f>'[1]PROP-Q''s'!B26</f>
        <v>18.418800000000001</v>
      </c>
      <c r="G22" s="82">
        <f>'[1]PROP-Q''s'!C26</f>
        <v>5</v>
      </c>
      <c r="H22" s="28">
        <f>'[1]PROP-Q''s'!D26</f>
        <v>0.39249501597980752</v>
      </c>
      <c r="I22" s="56">
        <f>'[1]PROP-Q''s'!L26</f>
        <v>5.3720101186190767</v>
      </c>
      <c r="J22" s="36"/>
      <c r="K22" s="37"/>
      <c r="L22" s="36"/>
      <c r="M22" s="14"/>
      <c r="N22" s="37"/>
      <c r="O22" s="15" t="s">
        <v>225</v>
      </c>
      <c r="P22" s="59">
        <v>241</v>
      </c>
      <c r="Q22" s="38">
        <v>15.95</v>
      </c>
      <c r="R22" s="40">
        <v>2.96</v>
      </c>
      <c r="S22" s="39">
        <v>742.93</v>
      </c>
      <c r="T22" s="65">
        <v>0.09</v>
      </c>
      <c r="U22" s="65" t="s">
        <v>229</v>
      </c>
      <c r="V22" s="71" t="s">
        <v>321</v>
      </c>
      <c r="W22" s="89"/>
      <c r="X22" s="90" t="s">
        <v>239</v>
      </c>
      <c r="Y22" s="123" t="s">
        <v>250</v>
      </c>
      <c r="Z22" s="120"/>
      <c r="AA22" s="120"/>
      <c r="AB22" s="120"/>
      <c r="AC22" s="120"/>
      <c r="AD22" s="120"/>
      <c r="AE22" s="120"/>
      <c r="AF22" s="121"/>
      <c r="AH22" s="114">
        <v>8.7486077723706632</v>
      </c>
      <c r="AI22" t="str">
        <f t="shared" si="0"/>
        <v>Updated</v>
      </c>
    </row>
    <row r="23" spans="1:35" ht="15.75" customHeight="1" thickBot="1" x14ac:dyDescent="0.3">
      <c r="A23" s="52">
        <v>35</v>
      </c>
      <c r="B23" s="53" t="s">
        <v>41</v>
      </c>
      <c r="C23" s="21" t="s">
        <v>223</v>
      </c>
      <c r="D23" s="21"/>
      <c r="E23" s="14" t="s">
        <v>217</v>
      </c>
      <c r="F23" s="83">
        <f>'[1]PROP-Q''s'!B27</f>
        <v>22.622299999999999</v>
      </c>
      <c r="G23" s="82">
        <f>'[1]PROP-Q''s'!C27</f>
        <v>15.668094385733824</v>
      </c>
      <c r="H23" s="28">
        <f>'[1]PROP-Q''s'!D27</f>
        <v>0.39249501597980752</v>
      </c>
      <c r="I23" s="56">
        <f>'[1]PROP-Q''s'!L27</f>
        <v>3.9708525007790785</v>
      </c>
      <c r="J23" s="36"/>
      <c r="K23" s="37"/>
      <c r="L23" s="36"/>
      <c r="M23" s="14"/>
      <c r="N23" s="37"/>
      <c r="O23" s="15"/>
      <c r="P23" s="59"/>
      <c r="Q23" s="38"/>
      <c r="R23" s="40"/>
      <c r="S23" s="39"/>
      <c r="T23" s="65"/>
      <c r="U23" s="65"/>
      <c r="V23" s="71"/>
      <c r="W23" s="89"/>
      <c r="X23" s="78"/>
      <c r="Y23" s="124"/>
      <c r="Z23" s="120" t="s">
        <v>226</v>
      </c>
      <c r="AA23" s="120"/>
      <c r="AB23" s="120"/>
      <c r="AC23" s="120"/>
      <c r="AD23" s="120"/>
      <c r="AE23" s="120"/>
      <c r="AF23" s="121"/>
      <c r="AH23" s="114">
        <v>15.668094385733824</v>
      </c>
      <c r="AI23" t="str">
        <f t="shared" si="0"/>
        <v/>
      </c>
    </row>
    <row r="24" spans="1:35" ht="15.75" thickBot="1" x14ac:dyDescent="0.3">
      <c r="A24" s="52">
        <f>A22+2</f>
        <v>36</v>
      </c>
      <c r="B24" s="53" t="s">
        <v>42</v>
      </c>
      <c r="C24" s="21" t="s">
        <v>140</v>
      </c>
      <c r="D24" s="21">
        <v>48</v>
      </c>
      <c r="E24" s="14" t="s">
        <v>217</v>
      </c>
      <c r="F24" s="83">
        <f>'[1]PROP-Q''s'!B28</f>
        <v>18.418800000000001</v>
      </c>
      <c r="G24" s="82">
        <f>'[1]PROP-Q''s'!C28</f>
        <v>5</v>
      </c>
      <c r="H24" s="28">
        <f>'[1]PROP-Q''s'!D28</f>
        <v>0.79500076009294851</v>
      </c>
      <c r="I24" s="56">
        <f>'[1]PROP-Q''s'!L28</f>
        <v>2.6521826181707873</v>
      </c>
      <c r="J24" s="33"/>
      <c r="K24" s="30"/>
      <c r="L24" s="33"/>
      <c r="M24" s="27"/>
      <c r="N24" s="30"/>
      <c r="O24" s="15" t="s">
        <v>225</v>
      </c>
      <c r="P24" s="35">
        <v>241</v>
      </c>
      <c r="Q24" s="34">
        <v>21.91</v>
      </c>
      <c r="R24" s="32">
        <v>3.53</v>
      </c>
      <c r="S24" s="28">
        <v>742.32</v>
      </c>
      <c r="T24" s="64">
        <v>0</v>
      </c>
      <c r="U24" s="85" t="s">
        <v>230</v>
      </c>
      <c r="V24" s="69" t="s">
        <v>321</v>
      </c>
      <c r="W24" s="79"/>
      <c r="X24" s="90" t="s">
        <v>239</v>
      </c>
      <c r="Y24" s="124"/>
      <c r="Z24" s="120"/>
      <c r="AA24" s="120"/>
      <c r="AB24" s="120"/>
      <c r="AC24" s="120"/>
      <c r="AD24" s="120"/>
      <c r="AE24" s="120"/>
      <c r="AF24" s="121"/>
      <c r="AH24" s="114">
        <v>8.7486077723706632</v>
      </c>
      <c r="AI24" t="str">
        <f t="shared" si="0"/>
        <v>Updated</v>
      </c>
    </row>
    <row r="25" spans="1:35" ht="15.75" customHeight="1" thickBot="1" x14ac:dyDescent="0.3">
      <c r="A25" s="52">
        <f t="shared" si="1"/>
        <v>38</v>
      </c>
      <c r="B25" s="53" t="s">
        <v>43</v>
      </c>
      <c r="C25" s="21" t="s">
        <v>141</v>
      </c>
      <c r="D25" s="21">
        <v>48</v>
      </c>
      <c r="E25" s="14" t="s">
        <v>217</v>
      </c>
      <c r="F25" s="83">
        <f>'[1]PROP-Q''s'!B29</f>
        <v>58.329300000000003</v>
      </c>
      <c r="G25" s="82">
        <f>'[1]PROP-Q''s'!C29</f>
        <v>10.981791934840512</v>
      </c>
      <c r="H25" s="28">
        <f>'[1]PROP-Q''s'!D29</f>
        <v>0.76999955425489419</v>
      </c>
      <c r="I25" s="56">
        <f>'[1]PROP-Q''s'!L29</f>
        <v>4.3828610013633043</v>
      </c>
      <c r="J25" s="33"/>
      <c r="K25" s="30"/>
      <c r="L25" s="33"/>
      <c r="M25" s="27"/>
      <c r="N25" s="30"/>
      <c r="O25" s="15" t="s">
        <v>225</v>
      </c>
      <c r="P25" s="35">
        <v>399</v>
      </c>
      <c r="Q25" s="34">
        <v>17.73</v>
      </c>
      <c r="R25" s="32">
        <v>3.54</v>
      </c>
      <c r="S25" s="28">
        <v>724.54</v>
      </c>
      <c r="T25" s="64">
        <v>0</v>
      </c>
      <c r="U25" s="85" t="s">
        <v>230</v>
      </c>
      <c r="V25" s="69" t="s">
        <v>322</v>
      </c>
      <c r="W25" s="79">
        <v>2</v>
      </c>
      <c r="X25" s="90" t="s">
        <v>240</v>
      </c>
      <c r="Y25" s="123" t="s">
        <v>250</v>
      </c>
      <c r="Z25" s="122" t="s">
        <v>286</v>
      </c>
      <c r="AA25" s="120"/>
      <c r="AB25" s="120"/>
      <c r="AC25" s="120"/>
      <c r="AD25" s="120"/>
      <c r="AE25" s="120"/>
      <c r="AF25" s="121"/>
      <c r="AH25" s="114">
        <v>10.981791934840512</v>
      </c>
      <c r="AI25" t="str">
        <f t="shared" si="0"/>
        <v/>
      </c>
    </row>
    <row r="26" spans="1:35" ht="15.75" customHeight="1" thickBot="1" x14ac:dyDescent="0.3">
      <c r="A26" s="52">
        <f t="shared" si="1"/>
        <v>40</v>
      </c>
      <c r="B26" s="53" t="s">
        <v>44</v>
      </c>
      <c r="C26" s="21" t="s">
        <v>142</v>
      </c>
      <c r="D26" s="21">
        <v>60</v>
      </c>
      <c r="E26" s="14" t="s">
        <v>217</v>
      </c>
      <c r="F26" s="83">
        <f>'[1]PROP-Q''s'!B30</f>
        <v>73.259700000000009</v>
      </c>
      <c r="G26" s="82">
        <f>'[1]PROP-Q''s'!C30</f>
        <v>10.981791934840512</v>
      </c>
      <c r="H26" s="28">
        <f>'[1]PROP-Q''s'!D30</f>
        <v>0.7385489566569341</v>
      </c>
      <c r="I26" s="56">
        <f>'[1]PROP-Q''s'!L30</f>
        <v>4.3828610013633043</v>
      </c>
      <c r="J26" s="33"/>
      <c r="K26" s="30"/>
      <c r="L26" s="33"/>
      <c r="M26" s="27"/>
      <c r="N26" s="30"/>
      <c r="O26" s="15" t="s">
        <v>225</v>
      </c>
      <c r="P26" s="35">
        <v>399</v>
      </c>
      <c r="Q26" s="34">
        <v>21.39</v>
      </c>
      <c r="R26" s="32">
        <v>2.9</v>
      </c>
      <c r="S26" s="28">
        <v>722.29</v>
      </c>
      <c r="T26" s="64">
        <v>0</v>
      </c>
      <c r="U26" s="85" t="s">
        <v>230</v>
      </c>
      <c r="V26" s="69" t="s">
        <v>322</v>
      </c>
      <c r="W26" s="79">
        <v>2</v>
      </c>
      <c r="X26" s="90" t="s">
        <v>240</v>
      </c>
      <c r="Y26" s="124"/>
      <c r="Z26" s="120"/>
      <c r="AA26" s="120"/>
      <c r="AB26" s="120"/>
      <c r="AC26" s="120"/>
      <c r="AD26" s="120"/>
      <c r="AE26" s="120"/>
      <c r="AF26" s="121"/>
      <c r="AH26" s="114">
        <v>10.981791934840512</v>
      </c>
      <c r="AI26" t="str">
        <f t="shared" si="0"/>
        <v/>
      </c>
    </row>
    <row r="27" spans="1:35" ht="15.75" customHeight="1" thickBot="1" x14ac:dyDescent="0.3">
      <c r="A27" s="52">
        <f t="shared" si="1"/>
        <v>42</v>
      </c>
      <c r="B27" s="53" t="s">
        <v>45</v>
      </c>
      <c r="C27" s="21" t="s">
        <v>143</v>
      </c>
      <c r="D27" s="21">
        <v>60</v>
      </c>
      <c r="E27" s="14" t="s">
        <v>217</v>
      </c>
      <c r="F27" s="83">
        <f>'[1]PROP-Q''s'!B31</f>
        <v>58.329300000000003</v>
      </c>
      <c r="G27" s="82">
        <f>'[1]PROP-Q''s'!C31</f>
        <v>10.981791934840512</v>
      </c>
      <c r="H27" s="28">
        <f>'[1]PROP-Q''s'!D31</f>
        <v>0.76999955425489419</v>
      </c>
      <c r="I27" s="56">
        <f>'[1]PROP-Q''s'!L31</f>
        <v>4.3828610013633043</v>
      </c>
      <c r="J27" s="33"/>
      <c r="K27" s="30"/>
      <c r="L27" s="33"/>
      <c r="M27" s="27"/>
      <c r="N27" s="30"/>
      <c r="O27" s="15" t="s">
        <v>225</v>
      </c>
      <c r="P27" s="35">
        <v>399</v>
      </c>
      <c r="Q27" s="34">
        <v>24</v>
      </c>
      <c r="R27" s="32">
        <v>3.33</v>
      </c>
      <c r="S27" s="28">
        <v>721.26</v>
      </c>
      <c r="T27" s="64">
        <v>0</v>
      </c>
      <c r="U27" s="85" t="s">
        <v>230</v>
      </c>
      <c r="V27" s="69" t="s">
        <v>321</v>
      </c>
      <c r="W27" s="79">
        <v>2</v>
      </c>
      <c r="X27" s="90" t="s">
        <v>240</v>
      </c>
      <c r="Y27" s="124"/>
      <c r="Z27" s="120"/>
      <c r="AA27" s="120"/>
      <c r="AB27" s="120"/>
      <c r="AC27" s="120"/>
      <c r="AD27" s="120"/>
      <c r="AE27" s="120"/>
      <c r="AF27" s="121"/>
      <c r="AH27" s="114">
        <v>10.981791934840512</v>
      </c>
      <c r="AI27" t="str">
        <f t="shared" si="0"/>
        <v/>
      </c>
    </row>
    <row r="28" spans="1:35" ht="15.75" thickBot="1" x14ac:dyDescent="0.3">
      <c r="A28" s="52">
        <f t="shared" si="1"/>
        <v>44</v>
      </c>
      <c r="B28" s="53" t="s">
        <v>46</v>
      </c>
      <c r="C28" s="21" t="s">
        <v>144</v>
      </c>
      <c r="D28" s="21">
        <v>18</v>
      </c>
      <c r="E28" s="14" t="s">
        <v>217</v>
      </c>
      <c r="F28" s="83">
        <f>'[1]PROP-Q''s'!B32</f>
        <v>3.5196999999999998</v>
      </c>
      <c r="G28" s="82">
        <f>'[1]PROP-Q''s'!C32</f>
        <v>16.408793772647641</v>
      </c>
      <c r="H28" s="28">
        <f>'[1]PROP-Q''s'!D32</f>
        <v>0.46662357587294373</v>
      </c>
      <c r="I28" s="56">
        <f>'[1]PROP-Q''s'!L32</f>
        <v>3.9126004774333349</v>
      </c>
      <c r="J28" s="33"/>
      <c r="K28" s="30"/>
      <c r="L28" s="33"/>
      <c r="M28" s="27"/>
      <c r="N28" s="30"/>
      <c r="O28" s="15" t="s">
        <v>225</v>
      </c>
      <c r="P28" s="35">
        <v>13</v>
      </c>
      <c r="Q28" s="34">
        <v>10.76</v>
      </c>
      <c r="R28" s="32">
        <v>2.08</v>
      </c>
      <c r="S28" s="28">
        <v>725.2</v>
      </c>
      <c r="T28" s="64">
        <v>0.88</v>
      </c>
      <c r="U28" s="85" t="s">
        <v>229</v>
      </c>
      <c r="V28" s="69" t="s">
        <v>229</v>
      </c>
      <c r="W28" s="79"/>
      <c r="X28" s="91" t="s">
        <v>237</v>
      </c>
      <c r="Y28" s="93"/>
      <c r="Z28" s="122" t="s">
        <v>309</v>
      </c>
      <c r="AA28" s="120"/>
      <c r="AB28" s="120"/>
      <c r="AC28" s="120"/>
      <c r="AD28" s="120"/>
      <c r="AE28" s="120"/>
      <c r="AF28" s="121"/>
      <c r="AH28" s="114">
        <v>16.408793772647641</v>
      </c>
      <c r="AI28" t="str">
        <f t="shared" si="0"/>
        <v/>
      </c>
    </row>
    <row r="29" spans="1:35" ht="15.75" customHeight="1" thickBot="1" x14ac:dyDescent="0.3">
      <c r="A29" s="52">
        <f t="shared" si="1"/>
        <v>46</v>
      </c>
      <c r="B29" s="53" t="s">
        <v>47</v>
      </c>
      <c r="C29" s="21" t="s">
        <v>145</v>
      </c>
      <c r="D29" s="21">
        <v>18</v>
      </c>
      <c r="E29" s="14" t="s">
        <v>217</v>
      </c>
      <c r="F29" s="83">
        <f>'[1]PROP-Q''s'!B33</f>
        <v>13.999700000000001</v>
      </c>
      <c r="G29" s="82">
        <f>'[1]PROP-Q''s'!C33</f>
        <v>16.408793772647641</v>
      </c>
      <c r="H29" s="28">
        <f>'[1]PROP-Q''s'!D33</f>
        <v>0.547752808988764</v>
      </c>
      <c r="I29" s="56">
        <f>'[1]PROP-Q''s'!L33</f>
        <v>3.9126004774333354</v>
      </c>
      <c r="J29" s="33"/>
      <c r="K29" s="30"/>
      <c r="L29" s="33"/>
      <c r="M29" s="27"/>
      <c r="N29" s="30"/>
      <c r="O29" s="15" t="s">
        <v>225</v>
      </c>
      <c r="P29" s="35">
        <v>73</v>
      </c>
      <c r="Q29" s="34">
        <v>19.79</v>
      </c>
      <c r="R29" s="32">
        <v>4.03</v>
      </c>
      <c r="S29" s="28">
        <v>722.14</v>
      </c>
      <c r="T29" s="64">
        <v>0</v>
      </c>
      <c r="U29" s="85" t="s">
        <v>230</v>
      </c>
      <c r="V29" s="69" t="s">
        <v>321</v>
      </c>
      <c r="W29" s="79">
        <v>3</v>
      </c>
      <c r="X29" s="91" t="s">
        <v>241</v>
      </c>
      <c r="Y29" s="95"/>
      <c r="Z29" s="122" t="s">
        <v>285</v>
      </c>
      <c r="AA29" s="120"/>
      <c r="AB29" s="120"/>
      <c r="AC29" s="120"/>
      <c r="AD29" s="120"/>
      <c r="AE29" s="120"/>
      <c r="AF29" s="121"/>
      <c r="AH29" s="114">
        <v>16.408793772647641</v>
      </c>
      <c r="AI29" t="str">
        <f t="shared" si="0"/>
        <v/>
      </c>
    </row>
    <row r="30" spans="1:35" ht="15.75" thickBot="1" x14ac:dyDescent="0.3">
      <c r="A30">
        <v>100</v>
      </c>
      <c r="B30" s="53" t="s">
        <v>48</v>
      </c>
      <c r="C30" s="54" t="s">
        <v>146</v>
      </c>
      <c r="D30" s="21">
        <v>18</v>
      </c>
      <c r="E30" s="14" t="s">
        <v>217</v>
      </c>
      <c r="F30" s="83">
        <f>'[1]PROP-Q''s'!B34</f>
        <v>0.89</v>
      </c>
      <c r="G30" s="82">
        <f>'[1]PROP-Q''s'!C34</f>
        <v>5</v>
      </c>
      <c r="H30" s="28">
        <f>'[1]PROP-Q''s'!D34</f>
        <v>0.9</v>
      </c>
      <c r="I30" s="56">
        <f>'[1]PROP-Q''s'!L34</f>
        <v>5.0486077444426609</v>
      </c>
      <c r="J30" s="33"/>
      <c r="K30" s="30"/>
      <c r="L30" s="33"/>
      <c r="M30" s="27"/>
      <c r="N30" s="30"/>
      <c r="O30" s="22" t="s">
        <v>231</v>
      </c>
      <c r="P30" s="35">
        <v>5</v>
      </c>
      <c r="Q30" s="34">
        <v>8.7899999999999991</v>
      </c>
      <c r="R30" s="32">
        <v>0.85</v>
      </c>
      <c r="S30" s="28">
        <v>706.34</v>
      </c>
      <c r="T30" s="64">
        <v>4.9400000000000004</v>
      </c>
      <c r="U30" s="85" t="s">
        <v>229</v>
      </c>
      <c r="V30" s="69" t="s">
        <v>229</v>
      </c>
      <c r="W30" s="79"/>
      <c r="X30" s="91" t="s">
        <v>237</v>
      </c>
      <c r="Y30" s="95"/>
      <c r="Z30" s="120"/>
      <c r="AA30" s="120"/>
      <c r="AB30" s="120"/>
      <c r="AC30" s="120"/>
      <c r="AD30" s="120"/>
      <c r="AE30" s="120"/>
      <c r="AF30" s="121"/>
      <c r="AH30" s="114">
        <v>5</v>
      </c>
      <c r="AI30" t="str">
        <f t="shared" si="0"/>
        <v/>
      </c>
    </row>
    <row r="31" spans="1:35" ht="15.75" thickBot="1" x14ac:dyDescent="0.3">
      <c r="A31" s="52">
        <f>A30+2</f>
        <v>102</v>
      </c>
      <c r="B31" s="53" t="s">
        <v>49</v>
      </c>
      <c r="C31" s="54" t="s">
        <v>147</v>
      </c>
      <c r="D31" s="21">
        <v>18</v>
      </c>
      <c r="E31" s="14" t="s">
        <v>217</v>
      </c>
      <c r="F31" s="83">
        <f>'[1]PROP-Q''s'!B35</f>
        <v>0.52</v>
      </c>
      <c r="G31" s="82">
        <f>'[1]PROP-Q''s'!C35</f>
        <v>5</v>
      </c>
      <c r="H31" s="28">
        <f>'[1]PROP-Q''s'!D35</f>
        <v>0.9</v>
      </c>
      <c r="I31" s="56">
        <f>'[1]PROP-Q''s'!L35</f>
        <v>5.0486077444426609</v>
      </c>
      <c r="J31" s="33"/>
      <c r="K31" s="30"/>
      <c r="L31" s="33"/>
      <c r="M31" s="27"/>
      <c r="N31" s="30"/>
      <c r="O31" s="22" t="s">
        <v>231</v>
      </c>
      <c r="P31" s="35">
        <v>3</v>
      </c>
      <c r="Q31" s="34">
        <v>9.2100000000000009</v>
      </c>
      <c r="R31" s="32">
        <v>0.61</v>
      </c>
      <c r="S31" s="28">
        <v>689.26</v>
      </c>
      <c r="T31" s="64">
        <v>4.7699999999999996</v>
      </c>
      <c r="U31" s="85" t="s">
        <v>229</v>
      </c>
      <c r="V31" s="69" t="s">
        <v>229</v>
      </c>
      <c r="W31" s="79"/>
      <c r="X31" s="91" t="s">
        <v>237</v>
      </c>
      <c r="Y31" s="95"/>
      <c r="Z31" s="120"/>
      <c r="AA31" s="120"/>
      <c r="AB31" s="120"/>
      <c r="AC31" s="120"/>
      <c r="AD31" s="120"/>
      <c r="AE31" s="120"/>
      <c r="AF31" s="121"/>
      <c r="AH31" s="114">
        <v>5</v>
      </c>
      <c r="AI31" t="str">
        <f t="shared" si="0"/>
        <v/>
      </c>
    </row>
    <row r="32" spans="1:35" ht="15.75" thickBot="1" x14ac:dyDescent="0.3">
      <c r="A32" s="52">
        <f t="shared" ref="A32:A62" si="2">A31+2</f>
        <v>104</v>
      </c>
      <c r="B32" s="53" t="s">
        <v>50</v>
      </c>
      <c r="C32" s="54" t="s">
        <v>148</v>
      </c>
      <c r="D32" s="21">
        <v>18</v>
      </c>
      <c r="E32" s="14" t="s">
        <v>217</v>
      </c>
      <c r="F32" s="83">
        <f>'[1]PROP-Q''s'!B36</f>
        <v>0.51</v>
      </c>
      <c r="G32" s="82">
        <f>'[1]PROP-Q''s'!C36</f>
        <v>5</v>
      </c>
      <c r="H32" s="28">
        <f>'[1]PROP-Q''s'!D36</f>
        <v>0.9</v>
      </c>
      <c r="I32" s="56">
        <f>'[1]PROP-Q''s'!L36</f>
        <v>5.0486077444426609</v>
      </c>
      <c r="J32" s="33"/>
      <c r="K32" s="30"/>
      <c r="L32" s="33"/>
      <c r="M32" s="27"/>
      <c r="N32" s="30"/>
      <c r="O32" s="22" t="s">
        <v>231</v>
      </c>
      <c r="P32" s="35">
        <v>3</v>
      </c>
      <c r="Q32" s="34">
        <v>9.81</v>
      </c>
      <c r="R32" s="32">
        <v>0.61</v>
      </c>
      <c r="S32" s="28">
        <v>685.71</v>
      </c>
      <c r="T32" s="64">
        <v>2.9</v>
      </c>
      <c r="U32" s="85" t="s">
        <v>229</v>
      </c>
      <c r="V32" s="70" t="s">
        <v>229</v>
      </c>
      <c r="W32" s="79"/>
      <c r="X32" s="96"/>
      <c r="Y32" s="93"/>
      <c r="Z32" s="120"/>
      <c r="AA32" s="120"/>
      <c r="AB32" s="120"/>
      <c r="AC32" s="120"/>
      <c r="AD32" s="120"/>
      <c r="AE32" s="120"/>
      <c r="AF32" s="121"/>
      <c r="AH32" s="114">
        <v>5</v>
      </c>
      <c r="AI32" t="str">
        <f t="shared" si="0"/>
        <v/>
      </c>
    </row>
    <row r="33" spans="1:35" ht="15.75" thickBot="1" x14ac:dyDescent="0.3">
      <c r="A33" s="52">
        <f t="shared" si="2"/>
        <v>106</v>
      </c>
      <c r="B33" s="53" t="s">
        <v>51</v>
      </c>
      <c r="C33" s="54" t="s">
        <v>149</v>
      </c>
      <c r="D33" s="21">
        <v>18</v>
      </c>
      <c r="E33" s="14" t="s">
        <v>217</v>
      </c>
      <c r="F33" s="83">
        <f>'[1]PROP-Q''s'!B37</f>
        <v>1.7098</v>
      </c>
      <c r="G33" s="82">
        <f>'[1]PROP-Q''s'!C37</f>
        <v>5</v>
      </c>
      <c r="H33" s="28">
        <f>'[1]PROP-Q''s'!D37</f>
        <v>0.57313720903029597</v>
      </c>
      <c r="I33" s="56">
        <f>'[1]PROP-Q''s'!L37</f>
        <v>5.0486077444426618</v>
      </c>
      <c r="J33" s="33"/>
      <c r="K33" s="30"/>
      <c r="L33" s="33"/>
      <c r="M33" s="27"/>
      <c r="N33" s="30"/>
      <c r="O33" s="15" t="s">
        <v>225</v>
      </c>
      <c r="P33" s="35">
        <v>18</v>
      </c>
      <c r="Q33" s="34">
        <v>8.3699999999999992</v>
      </c>
      <c r="R33" s="32">
        <v>2.87</v>
      </c>
      <c r="S33" s="28">
        <v>695.32</v>
      </c>
      <c r="T33" s="64"/>
      <c r="U33" s="85" t="s">
        <v>230</v>
      </c>
      <c r="V33" s="69" t="s">
        <v>321</v>
      </c>
      <c r="W33" s="79">
        <v>2</v>
      </c>
      <c r="X33" s="86" t="s">
        <v>242</v>
      </c>
      <c r="Y33" s="123" t="s">
        <v>250</v>
      </c>
      <c r="Z33" s="120" t="s">
        <v>258</v>
      </c>
      <c r="AA33" s="120"/>
      <c r="AB33" s="120"/>
      <c r="AC33" s="120"/>
      <c r="AD33" s="120"/>
      <c r="AE33" s="120"/>
      <c r="AF33" s="121"/>
      <c r="AH33" s="114">
        <v>5</v>
      </c>
      <c r="AI33" t="str">
        <f t="shared" si="0"/>
        <v/>
      </c>
    </row>
    <row r="34" spans="1:35" ht="15.75" thickBot="1" x14ac:dyDescent="0.3">
      <c r="A34" s="52">
        <f t="shared" si="2"/>
        <v>108</v>
      </c>
      <c r="B34" s="53" t="s">
        <v>52</v>
      </c>
      <c r="C34" s="54" t="s">
        <v>149</v>
      </c>
      <c r="D34" s="21">
        <v>18</v>
      </c>
      <c r="E34" s="14" t="s">
        <v>217</v>
      </c>
      <c r="F34" s="83">
        <f>'[1]PROP-Q''s'!B38</f>
        <v>0.38</v>
      </c>
      <c r="G34" s="82">
        <f>'[1]PROP-Q''s'!C38</f>
        <v>5</v>
      </c>
      <c r="H34" s="28">
        <f>'[1]PROP-Q''s'!D38</f>
        <v>0.9</v>
      </c>
      <c r="I34" s="56">
        <f>'[1]PROP-Q''s'!L38</f>
        <v>5.0486077444426609</v>
      </c>
      <c r="J34" s="33"/>
      <c r="K34" s="30"/>
      <c r="L34" s="33"/>
      <c r="M34" s="27"/>
      <c r="N34" s="30"/>
      <c r="O34" s="15" t="s">
        <v>225</v>
      </c>
      <c r="P34" s="35">
        <v>18</v>
      </c>
      <c r="Q34" s="34">
        <v>10.31</v>
      </c>
      <c r="R34" s="32">
        <v>3.44</v>
      </c>
      <c r="S34" s="28">
        <v>695.39</v>
      </c>
      <c r="T34" s="64">
        <v>0.7</v>
      </c>
      <c r="U34" s="85" t="s">
        <v>229</v>
      </c>
      <c r="V34" s="69" t="s">
        <v>229</v>
      </c>
      <c r="W34" s="79">
        <v>2</v>
      </c>
      <c r="X34" s="86" t="s">
        <v>242</v>
      </c>
      <c r="Y34" s="125"/>
      <c r="Z34" s="120"/>
      <c r="AA34" s="120"/>
      <c r="AB34" s="120"/>
      <c r="AC34" s="120"/>
      <c r="AD34" s="120"/>
      <c r="AE34" s="120"/>
      <c r="AF34" s="121"/>
      <c r="AH34" s="114">
        <v>5</v>
      </c>
      <c r="AI34" t="str">
        <f t="shared" si="0"/>
        <v/>
      </c>
    </row>
    <row r="35" spans="1:35" ht="15.75" thickBot="1" x14ac:dyDescent="0.3">
      <c r="A35" s="52">
        <f t="shared" si="2"/>
        <v>110</v>
      </c>
      <c r="B35" s="53" t="s">
        <v>53</v>
      </c>
      <c r="C35" s="54" t="s">
        <v>150</v>
      </c>
      <c r="D35" s="21">
        <v>18</v>
      </c>
      <c r="E35" s="14" t="s">
        <v>217</v>
      </c>
      <c r="F35" s="83">
        <f>'[1]PROP-Q''s'!B39</f>
        <v>0.46</v>
      </c>
      <c r="G35" s="82">
        <f>'[1]PROP-Q''s'!C39</f>
        <v>5</v>
      </c>
      <c r="H35" s="28">
        <f>'[1]PROP-Q''s'!D39</f>
        <v>0.9</v>
      </c>
      <c r="I35" s="56">
        <f>'[1]PROP-Q''s'!L39</f>
        <v>5.0486077444426609</v>
      </c>
      <c r="J35" s="33"/>
      <c r="K35" s="30"/>
      <c r="L35" s="33"/>
      <c r="M35" s="27"/>
      <c r="N35" s="30"/>
      <c r="O35" s="15" t="s">
        <v>225</v>
      </c>
      <c r="P35" s="35">
        <v>4</v>
      </c>
      <c r="Q35" s="34">
        <v>2.37</v>
      </c>
      <c r="R35" s="32">
        <v>0.74</v>
      </c>
      <c r="S35" s="28">
        <v>701.78</v>
      </c>
      <c r="T35" s="64">
        <v>1.05</v>
      </c>
      <c r="U35" s="85" t="s">
        <v>229</v>
      </c>
      <c r="V35" s="69" t="s">
        <v>229</v>
      </c>
      <c r="W35" s="79">
        <v>1</v>
      </c>
      <c r="X35" s="86" t="s">
        <v>237</v>
      </c>
      <c r="Y35" s="93"/>
      <c r="Z35" s="120"/>
      <c r="AA35" s="120"/>
      <c r="AB35" s="120"/>
      <c r="AC35" s="120"/>
      <c r="AD35" s="120"/>
      <c r="AE35" s="120"/>
      <c r="AF35" s="121"/>
      <c r="AH35" s="114">
        <v>5</v>
      </c>
      <c r="AI35" t="str">
        <f t="shared" si="0"/>
        <v/>
      </c>
    </row>
    <row r="36" spans="1:35" ht="15.75" thickBot="1" x14ac:dyDescent="0.3">
      <c r="A36" s="52">
        <f t="shared" si="2"/>
        <v>112</v>
      </c>
      <c r="B36" s="53" t="s">
        <v>54</v>
      </c>
      <c r="C36" s="54" t="s">
        <v>151</v>
      </c>
      <c r="D36" s="21">
        <v>18</v>
      </c>
      <c r="E36" s="14" t="s">
        <v>217</v>
      </c>
      <c r="F36" s="83">
        <f>'[1]PROP-Q''s'!B40</f>
        <v>1.62</v>
      </c>
      <c r="G36" s="82">
        <f>'[1]PROP-Q''s'!C40</f>
        <v>5</v>
      </c>
      <c r="H36" s="28">
        <f>'[1]PROP-Q''s'!D40</f>
        <v>0.9</v>
      </c>
      <c r="I36" s="56">
        <f>'[1]PROP-Q''s'!L40</f>
        <v>5.0486077444426609</v>
      </c>
      <c r="J36" s="41"/>
      <c r="K36" s="29"/>
      <c r="L36" s="41"/>
      <c r="M36" s="42"/>
      <c r="N36" s="29"/>
      <c r="O36" s="22" t="s">
        <v>231</v>
      </c>
      <c r="P36" s="35">
        <v>10</v>
      </c>
      <c r="Q36" s="43">
        <v>9.36</v>
      </c>
      <c r="R36" s="45">
        <v>1.5</v>
      </c>
      <c r="S36" s="44">
        <v>708.45</v>
      </c>
      <c r="T36" s="66">
        <v>2.16</v>
      </c>
      <c r="U36" s="92" t="s">
        <v>229</v>
      </c>
      <c r="V36" s="72" t="s">
        <v>229</v>
      </c>
      <c r="W36" s="80">
        <v>3</v>
      </c>
      <c r="X36" s="86" t="s">
        <v>237</v>
      </c>
      <c r="Y36" s="93"/>
      <c r="Z36" s="122" t="s">
        <v>292</v>
      </c>
      <c r="AA36" s="120"/>
      <c r="AB36" s="120"/>
      <c r="AC36" s="120"/>
      <c r="AD36" s="120"/>
      <c r="AE36" s="120"/>
      <c r="AF36" s="121"/>
      <c r="AH36" s="114">
        <v>5</v>
      </c>
      <c r="AI36" t="str">
        <f t="shared" si="0"/>
        <v/>
      </c>
    </row>
    <row r="37" spans="1:35" ht="15.75" thickBot="1" x14ac:dyDescent="0.3">
      <c r="A37" s="52">
        <f t="shared" si="2"/>
        <v>114</v>
      </c>
      <c r="B37" s="53" t="s">
        <v>55</v>
      </c>
      <c r="C37" s="54" t="s">
        <v>152</v>
      </c>
      <c r="D37" s="21">
        <v>36</v>
      </c>
      <c r="E37" s="14" t="s">
        <v>217</v>
      </c>
      <c r="F37" s="83">
        <f>'[1]PROP-Q''s'!B41</f>
        <v>3.78</v>
      </c>
      <c r="G37" s="82">
        <f>'[1]PROP-Q''s'!C41</f>
        <v>8.6120839654424319</v>
      </c>
      <c r="H37" s="28">
        <f>'[1]PROP-Q''s'!D41</f>
        <v>0.57499999999999996</v>
      </c>
      <c r="I37" s="56">
        <f>'[1]PROP-Q''s'!L41</f>
        <v>4.6248348641480561</v>
      </c>
      <c r="J37" s="41"/>
      <c r="K37" s="29"/>
      <c r="L37" s="41"/>
      <c r="M37" s="42"/>
      <c r="N37" s="29"/>
      <c r="O37" s="15" t="s">
        <v>225</v>
      </c>
      <c r="P37" s="46">
        <v>53</v>
      </c>
      <c r="Q37" s="43">
        <v>8.8699999999999992</v>
      </c>
      <c r="R37" s="45">
        <v>1.42</v>
      </c>
      <c r="S37" s="44">
        <v>698</v>
      </c>
      <c r="T37" s="66">
        <v>9.08</v>
      </c>
      <c r="U37" s="92" t="s">
        <v>229</v>
      </c>
      <c r="V37" s="72" t="s">
        <v>229</v>
      </c>
      <c r="W37" s="80">
        <v>1</v>
      </c>
      <c r="X37" s="86" t="s">
        <v>237</v>
      </c>
      <c r="Y37" s="93"/>
      <c r="Z37" s="120"/>
      <c r="AA37" s="120"/>
      <c r="AB37" s="120"/>
      <c r="AC37" s="120"/>
      <c r="AD37" s="120"/>
      <c r="AE37" s="120"/>
      <c r="AF37" s="121"/>
      <c r="AH37" s="114">
        <v>8.6120839654424319</v>
      </c>
      <c r="AI37" t="str">
        <f t="shared" si="0"/>
        <v/>
      </c>
    </row>
    <row r="38" spans="1:35" ht="15.75" thickBot="1" x14ac:dyDescent="0.3">
      <c r="A38" s="52">
        <f t="shared" si="2"/>
        <v>116</v>
      </c>
      <c r="B38" s="53" t="s">
        <v>56</v>
      </c>
      <c r="C38" s="54" t="s">
        <v>153</v>
      </c>
      <c r="D38" s="21">
        <v>30</v>
      </c>
      <c r="E38" s="14" t="s">
        <v>217</v>
      </c>
      <c r="F38" s="83">
        <f>'[1]PROP-Q''s'!B42</f>
        <v>9.59</v>
      </c>
      <c r="G38" s="82">
        <f>'[1]PROP-Q''s'!C42</f>
        <v>19.915916880312228</v>
      </c>
      <c r="H38" s="28">
        <f>'[1]PROP-Q''s'!D42</f>
        <v>0.28910323253388948</v>
      </c>
      <c r="I38" s="56">
        <f>'[1]PROP-Q''s'!L42</f>
        <v>3.6581232166262847</v>
      </c>
      <c r="J38" s="41"/>
      <c r="K38" s="29"/>
      <c r="L38" s="41"/>
      <c r="M38" s="42"/>
      <c r="N38" s="29"/>
      <c r="O38" s="15" t="s">
        <v>225</v>
      </c>
      <c r="P38" s="46">
        <v>33</v>
      </c>
      <c r="Q38" s="43">
        <v>18.07</v>
      </c>
      <c r="R38" s="45">
        <v>1.36</v>
      </c>
      <c r="S38" s="44">
        <v>739.19</v>
      </c>
      <c r="T38" s="64">
        <v>0</v>
      </c>
      <c r="U38" s="92" t="s">
        <v>229</v>
      </c>
      <c r="V38" s="72" t="s">
        <v>229</v>
      </c>
      <c r="W38" s="80">
        <v>1</v>
      </c>
      <c r="X38" s="86" t="s">
        <v>237</v>
      </c>
      <c r="Y38" s="93"/>
      <c r="Z38" s="122"/>
      <c r="AA38" s="120"/>
      <c r="AB38" s="120"/>
      <c r="AC38" s="120"/>
      <c r="AD38" s="120"/>
      <c r="AE38" s="120"/>
      <c r="AF38" s="121"/>
      <c r="AH38" s="114">
        <v>19.915916880312228</v>
      </c>
      <c r="AI38" t="str">
        <f t="shared" si="0"/>
        <v/>
      </c>
    </row>
    <row r="39" spans="1:35" ht="15.75" thickBot="1" x14ac:dyDescent="0.3">
      <c r="A39" s="52">
        <f t="shared" si="2"/>
        <v>118</v>
      </c>
      <c r="B39" s="53" t="s">
        <v>57</v>
      </c>
      <c r="C39" s="54" t="s">
        <v>154</v>
      </c>
      <c r="D39" s="21">
        <v>18</v>
      </c>
      <c r="E39" s="14" t="s">
        <v>217</v>
      </c>
      <c r="F39" s="83">
        <f>'[1]PROP-Q''s'!B43</f>
        <v>1.37</v>
      </c>
      <c r="G39" s="82">
        <f>'[1]PROP-Q''s'!C43</f>
        <v>5</v>
      </c>
      <c r="H39" s="28">
        <f>'[1]PROP-Q''s'!D43</f>
        <v>0.9</v>
      </c>
      <c r="I39" s="56">
        <f>'[1]PROP-Q''s'!L43</f>
        <v>5.0486077444426609</v>
      </c>
      <c r="J39" s="41"/>
      <c r="K39" s="29"/>
      <c r="L39" s="41"/>
      <c r="M39" s="42"/>
      <c r="N39" s="29"/>
      <c r="O39" s="22" t="s">
        <v>231</v>
      </c>
      <c r="P39" s="35">
        <v>8</v>
      </c>
      <c r="Q39" s="43">
        <v>9.7899999999999991</v>
      </c>
      <c r="R39" s="45">
        <v>1.21</v>
      </c>
      <c r="S39" s="44">
        <v>752.52</v>
      </c>
      <c r="T39" s="66">
        <v>3</v>
      </c>
      <c r="U39" s="92" t="s">
        <v>229</v>
      </c>
      <c r="V39" s="72" t="s">
        <v>229</v>
      </c>
      <c r="W39" s="80"/>
      <c r="X39" s="86" t="s">
        <v>237</v>
      </c>
      <c r="Y39" s="93"/>
      <c r="Z39" s="120"/>
      <c r="AA39" s="120"/>
      <c r="AB39" s="120"/>
      <c r="AC39" s="120"/>
      <c r="AD39" s="120"/>
      <c r="AE39" s="120"/>
      <c r="AF39" s="121"/>
      <c r="AH39" s="114">
        <v>5</v>
      </c>
      <c r="AI39" t="str">
        <f t="shared" si="0"/>
        <v/>
      </c>
    </row>
    <row r="40" spans="1:35" ht="15.75" customHeight="1" thickBot="1" x14ac:dyDescent="0.3">
      <c r="A40" s="52">
        <f t="shared" si="2"/>
        <v>120</v>
      </c>
      <c r="B40" s="53" t="s">
        <v>58</v>
      </c>
      <c r="C40" s="54" t="s">
        <v>155</v>
      </c>
      <c r="D40" s="21">
        <v>18</v>
      </c>
      <c r="E40" s="14" t="s">
        <v>217</v>
      </c>
      <c r="F40" s="83">
        <f>'[1]PROP-Q''s'!B44</f>
        <v>2.23</v>
      </c>
      <c r="G40" s="82">
        <f>'[1]PROP-Q''s'!C44</f>
        <v>5</v>
      </c>
      <c r="H40" s="28">
        <f>'[1]PROP-Q''s'!D44</f>
        <v>0.57500000000000007</v>
      </c>
      <c r="I40" s="56">
        <f>'[1]PROP-Q''s'!L44</f>
        <v>5.0486077444426609</v>
      </c>
      <c r="J40" s="41"/>
      <c r="K40" s="29"/>
      <c r="L40" s="41"/>
      <c r="M40" s="42"/>
      <c r="N40" s="29"/>
      <c r="O40" s="15" t="s">
        <v>225</v>
      </c>
      <c r="P40" s="46">
        <v>26</v>
      </c>
      <c r="Q40" s="43">
        <v>9.2899999999999991</v>
      </c>
      <c r="R40" s="45">
        <v>2.87</v>
      </c>
      <c r="S40" s="44">
        <v>811.18</v>
      </c>
      <c r="T40" s="64">
        <v>0</v>
      </c>
      <c r="U40" s="85" t="s">
        <v>230</v>
      </c>
      <c r="V40" s="72" t="s">
        <v>321</v>
      </c>
      <c r="W40" s="80">
        <v>2</v>
      </c>
      <c r="X40" s="86" t="s">
        <v>242</v>
      </c>
      <c r="Y40" s="123" t="s">
        <v>250</v>
      </c>
      <c r="Z40" s="120"/>
      <c r="AA40" s="120"/>
      <c r="AB40" s="120"/>
      <c r="AC40" s="120"/>
      <c r="AD40" s="120"/>
      <c r="AE40" s="120"/>
      <c r="AF40" s="121"/>
      <c r="AH40" s="114">
        <v>5</v>
      </c>
      <c r="AI40" t="str">
        <f t="shared" si="0"/>
        <v/>
      </c>
    </row>
    <row r="41" spans="1:35" ht="15.75" thickBot="1" x14ac:dyDescent="0.3">
      <c r="A41" s="52">
        <f t="shared" si="2"/>
        <v>122</v>
      </c>
      <c r="B41" s="53" t="s">
        <v>59</v>
      </c>
      <c r="C41" s="54" t="s">
        <v>156</v>
      </c>
      <c r="D41" s="21">
        <v>18</v>
      </c>
      <c r="E41" s="14" t="s">
        <v>217</v>
      </c>
      <c r="F41" s="83">
        <f>'[1]PROP-Q''s'!B45</f>
        <v>0.82</v>
      </c>
      <c r="G41" s="82">
        <f>'[1]PROP-Q''s'!C45</f>
        <v>5</v>
      </c>
      <c r="H41" s="28">
        <f>'[1]PROP-Q''s'!D45</f>
        <v>0.9</v>
      </c>
      <c r="I41" s="56">
        <f>'[1]PROP-Q''s'!L45</f>
        <v>5.0486077444426609</v>
      </c>
      <c r="J41" s="41"/>
      <c r="K41" s="29"/>
      <c r="L41" s="41"/>
      <c r="M41" s="42"/>
      <c r="N41" s="29"/>
      <c r="O41" s="15" t="s">
        <v>225</v>
      </c>
      <c r="P41" s="46">
        <v>26</v>
      </c>
      <c r="Q41" s="43">
        <v>7.49</v>
      </c>
      <c r="R41" s="45">
        <v>2.2999999999999998</v>
      </c>
      <c r="S41" s="44">
        <v>809.52</v>
      </c>
      <c r="T41" s="64">
        <v>0</v>
      </c>
      <c r="U41" s="92" t="s">
        <v>230</v>
      </c>
      <c r="V41" s="72" t="s">
        <v>321</v>
      </c>
      <c r="W41" s="80">
        <v>2</v>
      </c>
      <c r="X41" s="86" t="s">
        <v>242</v>
      </c>
      <c r="Y41" s="124"/>
      <c r="Z41" s="120"/>
      <c r="AA41" s="120"/>
      <c r="AB41" s="120"/>
      <c r="AC41" s="120"/>
      <c r="AD41" s="120"/>
      <c r="AE41" s="120"/>
      <c r="AF41" s="121"/>
      <c r="AH41" s="114">
        <v>5</v>
      </c>
      <c r="AI41" t="str">
        <f t="shared" si="0"/>
        <v/>
      </c>
    </row>
    <row r="42" spans="1:35" ht="15.75" thickBot="1" x14ac:dyDescent="0.3">
      <c r="A42" s="52">
        <f t="shared" si="2"/>
        <v>124</v>
      </c>
      <c r="B42" s="53" t="s">
        <v>60</v>
      </c>
      <c r="C42" s="54" t="s">
        <v>157</v>
      </c>
      <c r="D42" s="21">
        <v>18</v>
      </c>
      <c r="E42" s="14" t="s">
        <v>217</v>
      </c>
      <c r="F42" s="83">
        <f>'[1]PROP-Q''s'!B46</f>
        <v>0.76</v>
      </c>
      <c r="G42" s="82">
        <f>'[1]PROP-Q''s'!C46</f>
        <v>5</v>
      </c>
      <c r="H42" s="28">
        <f>'[1]PROP-Q''s'!D46</f>
        <v>0.57500000000000007</v>
      </c>
      <c r="I42" s="56">
        <f>'[1]PROP-Q''s'!L46</f>
        <v>5.0486077444426609</v>
      </c>
      <c r="J42" s="41"/>
      <c r="K42" s="29"/>
      <c r="L42" s="41"/>
      <c r="M42" s="42"/>
      <c r="N42" s="29"/>
      <c r="O42" s="15" t="s">
        <v>225</v>
      </c>
      <c r="P42" s="46">
        <v>26</v>
      </c>
      <c r="Q42" s="43">
        <v>17.600000000000001</v>
      </c>
      <c r="R42" s="45">
        <v>2.62</v>
      </c>
      <c r="S42" s="44">
        <v>809.84</v>
      </c>
      <c r="T42" s="64">
        <v>0</v>
      </c>
      <c r="U42" s="92" t="s">
        <v>230</v>
      </c>
      <c r="V42" s="72" t="s">
        <v>321</v>
      </c>
      <c r="W42" s="80">
        <v>2</v>
      </c>
      <c r="X42" s="86" t="s">
        <v>242</v>
      </c>
      <c r="Y42" s="124"/>
      <c r="Z42" s="120"/>
      <c r="AA42" s="120"/>
      <c r="AB42" s="120"/>
      <c r="AC42" s="120"/>
      <c r="AD42" s="120"/>
      <c r="AE42" s="120"/>
      <c r="AF42" s="121"/>
      <c r="AH42" s="114">
        <v>5</v>
      </c>
      <c r="AI42" t="str">
        <f t="shared" si="0"/>
        <v/>
      </c>
    </row>
    <row r="43" spans="1:35" ht="15.75" thickBot="1" x14ac:dyDescent="0.3">
      <c r="A43" s="52">
        <f t="shared" si="2"/>
        <v>126</v>
      </c>
      <c r="B43" s="53" t="s">
        <v>61</v>
      </c>
      <c r="C43" s="54" t="s">
        <v>158</v>
      </c>
      <c r="D43" s="21">
        <v>18</v>
      </c>
      <c r="E43" s="14" t="s">
        <v>217</v>
      </c>
      <c r="F43" s="83">
        <f>'[1]PROP-Q''s'!B47</f>
        <v>0.91999999999999993</v>
      </c>
      <c r="G43" s="82">
        <f>'[1]PROP-Q''s'!C47</f>
        <v>5</v>
      </c>
      <c r="H43" s="28">
        <f>'[1]PROP-Q''s'!D47</f>
        <v>0.4666902173913044</v>
      </c>
      <c r="I43" s="56">
        <f>'[1]PROP-Q''s'!L47</f>
        <v>5.0486077444426609</v>
      </c>
      <c r="J43" s="41"/>
      <c r="K43" s="29"/>
      <c r="L43" s="41"/>
      <c r="M43" s="42"/>
      <c r="N43" s="29"/>
      <c r="O43" s="15" t="s">
        <v>225</v>
      </c>
      <c r="P43" s="46">
        <v>8</v>
      </c>
      <c r="Q43" s="43">
        <v>14.41</v>
      </c>
      <c r="R43" s="45">
        <v>1.18</v>
      </c>
      <c r="S43" s="44">
        <v>812.85</v>
      </c>
      <c r="T43" s="66">
        <v>4.83</v>
      </c>
      <c r="U43" s="92" t="s">
        <v>229</v>
      </c>
      <c r="V43" s="72" t="s">
        <v>229</v>
      </c>
      <c r="W43" s="80">
        <v>1</v>
      </c>
      <c r="X43" s="86" t="s">
        <v>237</v>
      </c>
      <c r="Y43" s="93"/>
      <c r="Z43" s="122" t="s">
        <v>293</v>
      </c>
      <c r="AA43" s="120"/>
      <c r="AB43" s="120"/>
      <c r="AC43" s="120"/>
      <c r="AD43" s="120"/>
      <c r="AE43" s="120"/>
      <c r="AF43" s="121"/>
      <c r="AH43" s="114">
        <v>5</v>
      </c>
      <c r="AI43" t="str">
        <f t="shared" si="0"/>
        <v/>
      </c>
    </row>
    <row r="44" spans="1:35" ht="15.75" thickBot="1" x14ac:dyDescent="0.3">
      <c r="A44" s="52">
        <f t="shared" si="2"/>
        <v>128</v>
      </c>
      <c r="B44" s="53" t="s">
        <v>62</v>
      </c>
      <c r="C44" s="54" t="s">
        <v>159</v>
      </c>
      <c r="D44" s="21">
        <v>18</v>
      </c>
      <c r="E44" s="14" t="s">
        <v>217</v>
      </c>
      <c r="F44" s="83">
        <f>'[1]PROP-Q''s'!B48</f>
        <v>0.63</v>
      </c>
      <c r="G44" s="82">
        <f>'[1]PROP-Q''s'!C48</f>
        <v>5</v>
      </c>
      <c r="H44" s="28">
        <f>'[1]PROP-Q''s'!D48</f>
        <v>0.57500000000000007</v>
      </c>
      <c r="I44" s="56">
        <f>'[1]PROP-Q''s'!L48</f>
        <v>5.0486077444426609</v>
      </c>
      <c r="J44" s="41"/>
      <c r="K44" s="29"/>
      <c r="L44" s="41"/>
      <c r="M44" s="42"/>
      <c r="N44" s="29"/>
      <c r="O44" s="15" t="s">
        <v>225</v>
      </c>
      <c r="P44" s="46">
        <v>8</v>
      </c>
      <c r="Q44" s="43">
        <v>12.15</v>
      </c>
      <c r="R44" s="45">
        <v>1.19</v>
      </c>
      <c r="S44" s="44">
        <v>801.98</v>
      </c>
      <c r="T44" s="66">
        <v>3.49</v>
      </c>
      <c r="U44" s="92" t="s">
        <v>229</v>
      </c>
      <c r="V44" s="72" t="s">
        <v>229</v>
      </c>
      <c r="W44" s="80">
        <v>1</v>
      </c>
      <c r="X44" s="86" t="s">
        <v>237</v>
      </c>
      <c r="Y44" s="93"/>
      <c r="Z44" s="122" t="s">
        <v>294</v>
      </c>
      <c r="AA44" s="120"/>
      <c r="AB44" s="120"/>
      <c r="AC44" s="120"/>
      <c r="AD44" s="120"/>
      <c r="AE44" s="120"/>
      <c r="AF44" s="121"/>
      <c r="AH44" s="114">
        <v>5</v>
      </c>
      <c r="AI44" t="str">
        <f t="shared" si="0"/>
        <v/>
      </c>
    </row>
    <row r="45" spans="1:35" ht="15.75" thickBot="1" x14ac:dyDescent="0.3">
      <c r="A45" s="52">
        <f t="shared" si="2"/>
        <v>130</v>
      </c>
      <c r="B45" s="53" t="s">
        <v>63</v>
      </c>
      <c r="C45" s="54" t="s">
        <v>160</v>
      </c>
      <c r="D45" s="21">
        <v>18</v>
      </c>
      <c r="E45" s="14" t="s">
        <v>217</v>
      </c>
      <c r="F45" s="83">
        <f>'[1]PROP-Q''s'!B49</f>
        <v>0.46</v>
      </c>
      <c r="G45" s="82">
        <f>'[1]PROP-Q''s'!C49</f>
        <v>5</v>
      </c>
      <c r="H45" s="28">
        <f>'[1]PROP-Q''s'!D49</f>
        <v>0.9</v>
      </c>
      <c r="I45" s="56">
        <f>'[1]PROP-Q''s'!L49</f>
        <v>5.0486077444426609</v>
      </c>
      <c r="J45" s="41"/>
      <c r="K45" s="29"/>
      <c r="L45" s="41"/>
      <c r="M45" s="42"/>
      <c r="N45" s="29"/>
      <c r="O45" s="22" t="s">
        <v>231</v>
      </c>
      <c r="P45" s="35">
        <v>3</v>
      </c>
      <c r="Q45" s="43">
        <v>12.53</v>
      </c>
      <c r="R45" s="45">
        <v>0.59</v>
      </c>
      <c r="S45" s="44">
        <v>803.84</v>
      </c>
      <c r="T45" s="66">
        <v>6.09</v>
      </c>
      <c r="U45" s="92" t="s">
        <v>229</v>
      </c>
      <c r="V45" s="72" t="s">
        <v>229</v>
      </c>
      <c r="W45" s="80">
        <v>1</v>
      </c>
      <c r="X45" s="86" t="s">
        <v>237</v>
      </c>
      <c r="Y45" s="93"/>
      <c r="Z45" s="122" t="s">
        <v>296</v>
      </c>
      <c r="AA45" s="120"/>
      <c r="AB45" s="120"/>
      <c r="AC45" s="120"/>
      <c r="AD45" s="120"/>
      <c r="AE45" s="120"/>
      <c r="AF45" s="121"/>
      <c r="AH45" s="114">
        <v>5</v>
      </c>
      <c r="AI45" t="str">
        <f t="shared" si="0"/>
        <v/>
      </c>
    </row>
    <row r="46" spans="1:35" ht="15.75" thickBot="1" x14ac:dyDescent="0.3">
      <c r="A46" s="52">
        <f t="shared" si="2"/>
        <v>132</v>
      </c>
      <c r="B46" s="53" t="s">
        <v>64</v>
      </c>
      <c r="C46" s="54" t="s">
        <v>161</v>
      </c>
      <c r="D46" s="21">
        <v>36</v>
      </c>
      <c r="E46" s="14" t="s">
        <v>217</v>
      </c>
      <c r="F46" s="83">
        <f>'[1]PROP-Q''s'!B50</f>
        <v>25.48</v>
      </c>
      <c r="G46" s="82">
        <f>'[1]PROP-Q''s'!C50</f>
        <v>18.976775993427029</v>
      </c>
      <c r="H46" s="28">
        <f>'[1]PROP-Q''s'!D50</f>
        <v>0.3638147566718995</v>
      </c>
      <c r="I46" s="56">
        <f>'[1]PROP-Q''s'!L50</f>
        <v>3.723023464504843</v>
      </c>
      <c r="J46" s="41"/>
      <c r="K46" s="29"/>
      <c r="L46" s="41"/>
      <c r="M46" s="42"/>
      <c r="N46" s="29"/>
      <c r="O46" s="15" t="s">
        <v>225</v>
      </c>
      <c r="P46" s="46">
        <v>69</v>
      </c>
      <c r="Q46" s="43">
        <v>17.440000000000001</v>
      </c>
      <c r="R46" s="45">
        <v>1.91</v>
      </c>
      <c r="S46" s="44">
        <v>792.61</v>
      </c>
      <c r="T46" s="64">
        <v>16.39</v>
      </c>
      <c r="U46" s="92" t="s">
        <v>229</v>
      </c>
      <c r="V46" s="72" t="s">
        <v>229</v>
      </c>
      <c r="W46" s="80">
        <v>1</v>
      </c>
      <c r="X46" s="86" t="s">
        <v>237</v>
      </c>
      <c r="Y46" s="93"/>
      <c r="Z46" s="122" t="s">
        <v>293</v>
      </c>
      <c r="AA46" s="120"/>
      <c r="AB46" s="120"/>
      <c r="AC46" s="120"/>
      <c r="AD46" s="120"/>
      <c r="AE46" s="120"/>
      <c r="AF46" s="121"/>
      <c r="AH46" s="114">
        <v>18.976775993427029</v>
      </c>
      <c r="AI46" t="str">
        <f t="shared" si="0"/>
        <v/>
      </c>
    </row>
    <row r="47" spans="1:35" ht="15.75" thickBot="1" x14ac:dyDescent="0.3">
      <c r="A47" s="52">
        <f t="shared" si="2"/>
        <v>134</v>
      </c>
      <c r="B47" s="53" t="s">
        <v>65</v>
      </c>
      <c r="C47" s="54" t="s">
        <v>162</v>
      </c>
      <c r="D47" s="21">
        <v>18</v>
      </c>
      <c r="E47" s="14" t="s">
        <v>217</v>
      </c>
      <c r="F47" s="83">
        <f>'[1]PROP-Q''s'!B51</f>
        <v>0.91</v>
      </c>
      <c r="G47" s="82">
        <f>'[1]PROP-Q''s'!C51</f>
        <v>5</v>
      </c>
      <c r="H47" s="28">
        <f>'[1]PROP-Q''s'!D51</f>
        <v>0.9</v>
      </c>
      <c r="I47" s="56">
        <f>'[1]PROP-Q''s'!L51</f>
        <v>5.0486077444426609</v>
      </c>
      <c r="J47" s="41"/>
      <c r="K47" s="29"/>
      <c r="L47" s="41"/>
      <c r="M47" s="42"/>
      <c r="N47" s="29"/>
      <c r="O47" s="22" t="s">
        <v>231</v>
      </c>
      <c r="P47" s="35">
        <v>6</v>
      </c>
      <c r="Q47" s="43">
        <v>9.68</v>
      </c>
      <c r="R47" s="45">
        <v>0.96</v>
      </c>
      <c r="S47" s="44">
        <v>814.21</v>
      </c>
      <c r="T47" s="66">
        <v>1.65</v>
      </c>
      <c r="U47" s="92" t="s">
        <v>229</v>
      </c>
      <c r="V47" s="72" t="s">
        <v>229</v>
      </c>
      <c r="W47" s="80">
        <v>1</v>
      </c>
      <c r="X47" s="86" t="s">
        <v>237</v>
      </c>
      <c r="Y47" s="93"/>
      <c r="Z47" s="122" t="s">
        <v>285</v>
      </c>
      <c r="AA47" s="120"/>
      <c r="AB47" s="120"/>
      <c r="AC47" s="120"/>
      <c r="AD47" s="120"/>
      <c r="AE47" s="120"/>
      <c r="AF47" s="121"/>
      <c r="AH47" s="114">
        <v>5</v>
      </c>
      <c r="AI47" t="str">
        <f t="shared" si="0"/>
        <v/>
      </c>
    </row>
    <row r="48" spans="1:35" ht="15.75" customHeight="1" thickBot="1" x14ac:dyDescent="0.3">
      <c r="A48" s="52">
        <f t="shared" si="2"/>
        <v>136</v>
      </c>
      <c r="B48" s="53" t="s">
        <v>66</v>
      </c>
      <c r="C48" s="54" t="s">
        <v>163</v>
      </c>
      <c r="D48" s="21">
        <v>18</v>
      </c>
      <c r="E48" s="14" t="s">
        <v>217</v>
      </c>
      <c r="F48" s="83">
        <f>'[1]PROP-Q''s'!B52</f>
        <v>4.08</v>
      </c>
      <c r="G48" s="82">
        <f>'[1]PROP-Q''s'!C52</f>
        <v>9.9034437222131082</v>
      </c>
      <c r="H48" s="28">
        <f>'[1]PROP-Q''s'!D52</f>
        <v>0.43075980392156865</v>
      </c>
      <c r="I48" s="56">
        <f>'[1]PROP-Q''s'!L52</f>
        <v>4.4898147981163143</v>
      </c>
      <c r="J48" s="41"/>
      <c r="K48" s="29"/>
      <c r="L48" s="41"/>
      <c r="M48" s="42"/>
      <c r="N48" s="29"/>
      <c r="O48" s="15" t="s">
        <v>225</v>
      </c>
      <c r="P48" s="46">
        <v>16</v>
      </c>
      <c r="Q48" s="43">
        <v>17.47</v>
      </c>
      <c r="R48" s="45">
        <v>2.7932999999999999</v>
      </c>
      <c r="S48" s="44">
        <v>837.42</v>
      </c>
      <c r="T48" s="64">
        <v>0</v>
      </c>
      <c r="U48" s="92" t="s">
        <v>229</v>
      </c>
      <c r="V48" s="72" t="s">
        <v>229</v>
      </c>
      <c r="W48" s="80">
        <v>1</v>
      </c>
      <c r="X48" s="86" t="s">
        <v>237</v>
      </c>
      <c r="Y48" s="95"/>
      <c r="Z48" s="122" t="s">
        <v>314</v>
      </c>
      <c r="AA48" s="120"/>
      <c r="AB48" s="120"/>
      <c r="AC48" s="120"/>
      <c r="AD48" s="120"/>
      <c r="AE48" s="120"/>
      <c r="AF48" s="121"/>
      <c r="AH48" s="114">
        <v>9.9034437222131082</v>
      </c>
      <c r="AI48" t="str">
        <f t="shared" si="0"/>
        <v/>
      </c>
    </row>
    <row r="49" spans="1:35" ht="15.75" thickBot="1" x14ac:dyDescent="0.3">
      <c r="A49" s="52">
        <f t="shared" si="2"/>
        <v>138</v>
      </c>
      <c r="B49" s="53" t="s">
        <v>67</v>
      </c>
      <c r="C49" s="54" t="s">
        <v>164</v>
      </c>
      <c r="D49" s="21">
        <v>18</v>
      </c>
      <c r="E49" s="14" t="s">
        <v>217</v>
      </c>
      <c r="F49" s="83">
        <f>'[1]PROP-Q''s'!B53</f>
        <v>1.0900000000000001</v>
      </c>
      <c r="G49" s="82">
        <f>'[1]PROP-Q''s'!C53</f>
        <v>5</v>
      </c>
      <c r="H49" s="28">
        <f>'[1]PROP-Q''s'!D53</f>
        <v>0.9</v>
      </c>
      <c r="I49" s="56">
        <f>'[1]PROP-Q''s'!L53</f>
        <v>5.0486077444426609</v>
      </c>
      <c r="J49" s="41"/>
      <c r="K49" s="29"/>
      <c r="L49" s="41"/>
      <c r="M49" s="42"/>
      <c r="N49" s="29"/>
      <c r="O49" s="15" t="s">
        <v>225</v>
      </c>
      <c r="P49" s="46">
        <v>26</v>
      </c>
      <c r="Q49" s="43">
        <v>15.08</v>
      </c>
      <c r="R49" s="45">
        <v>5.56</v>
      </c>
      <c r="S49" s="44">
        <v>835.65</v>
      </c>
      <c r="T49" s="64">
        <v>0</v>
      </c>
      <c r="U49" s="92" t="s">
        <v>229</v>
      </c>
      <c r="V49" s="72" t="s">
        <v>229</v>
      </c>
      <c r="W49" s="80">
        <v>1</v>
      </c>
      <c r="X49" s="86" t="s">
        <v>237</v>
      </c>
      <c r="Y49" s="95"/>
      <c r="Z49" s="122" t="s">
        <v>313</v>
      </c>
      <c r="AA49" s="120"/>
      <c r="AB49" s="120"/>
      <c r="AC49" s="120"/>
      <c r="AD49" s="120"/>
      <c r="AE49" s="120"/>
      <c r="AF49" s="121"/>
      <c r="AH49" s="114">
        <v>5</v>
      </c>
      <c r="AI49" t="str">
        <f t="shared" si="0"/>
        <v/>
      </c>
    </row>
    <row r="50" spans="1:35" ht="15.75" thickBot="1" x14ac:dyDescent="0.3">
      <c r="A50" s="52">
        <f t="shared" si="2"/>
        <v>140</v>
      </c>
      <c r="B50" s="53" t="s">
        <v>68</v>
      </c>
      <c r="C50" s="54">
        <v>990.29</v>
      </c>
      <c r="D50" s="21">
        <v>18</v>
      </c>
      <c r="E50" s="14" t="s">
        <v>217</v>
      </c>
      <c r="F50" s="83">
        <f>'[1]PROP-Q''s'!B54</f>
        <v>2.4300000000000002</v>
      </c>
      <c r="G50" s="82">
        <f>'[1]PROP-Q''s'!C54</f>
        <v>5.4223829778039399</v>
      </c>
      <c r="H50" s="28">
        <f>'[1]PROP-Q''s'!D54</f>
        <v>0.57499999999999996</v>
      </c>
      <c r="I50" s="56">
        <f>'[1]PROP-Q''s'!L54</f>
        <v>4.9951616458086718</v>
      </c>
      <c r="J50" s="41"/>
      <c r="K50" s="29"/>
      <c r="L50" s="41"/>
      <c r="M50" s="42"/>
      <c r="N50" s="29"/>
      <c r="O50" s="15" t="s">
        <v>225</v>
      </c>
      <c r="P50" s="46">
        <v>40</v>
      </c>
      <c r="Q50" s="43">
        <v>13.68</v>
      </c>
      <c r="R50" s="45">
        <v>3.48</v>
      </c>
      <c r="S50" s="44">
        <v>826.98</v>
      </c>
      <c r="T50" s="64">
        <v>0</v>
      </c>
      <c r="U50" s="92" t="s">
        <v>229</v>
      </c>
      <c r="V50" s="72" t="s">
        <v>320</v>
      </c>
      <c r="W50" s="80">
        <v>1</v>
      </c>
      <c r="X50" s="86" t="s">
        <v>237</v>
      </c>
      <c r="Y50" s="95"/>
      <c r="Z50" s="122" t="s">
        <v>312</v>
      </c>
      <c r="AA50" s="120"/>
      <c r="AB50" s="120"/>
      <c r="AC50" s="120"/>
      <c r="AD50" s="120"/>
      <c r="AE50" s="120"/>
      <c r="AF50" s="121"/>
      <c r="AH50" s="114">
        <v>5.4223829778039399</v>
      </c>
      <c r="AI50" t="str">
        <f t="shared" si="0"/>
        <v/>
      </c>
    </row>
    <row r="51" spans="1:35" ht="15.75" customHeight="1" thickBot="1" x14ac:dyDescent="0.3">
      <c r="A51" s="52">
        <f t="shared" si="2"/>
        <v>142</v>
      </c>
      <c r="B51" s="53" t="s">
        <v>69</v>
      </c>
      <c r="C51" s="54" t="s">
        <v>165</v>
      </c>
      <c r="D51" s="21">
        <v>18</v>
      </c>
      <c r="E51" s="14" t="s">
        <v>217</v>
      </c>
      <c r="F51" s="83">
        <f>'[1]PROP-Q''s'!B55</f>
        <v>3.7</v>
      </c>
      <c r="G51" s="82">
        <f>'[1]PROP-Q''s'!C55</f>
        <v>8.5445179898516717</v>
      </c>
      <c r="H51" s="28">
        <f>'[1]PROP-Q''s'!D55</f>
        <v>0.42567567567567571</v>
      </c>
      <c r="I51" s="56">
        <f>'[1]PROP-Q''s'!L55</f>
        <v>4.6321190745909853</v>
      </c>
      <c r="J51" s="41"/>
      <c r="K51" s="29"/>
      <c r="L51" s="41"/>
      <c r="M51" s="42"/>
      <c r="N51" s="29"/>
      <c r="O51" s="15" t="s">
        <v>225</v>
      </c>
      <c r="P51" s="46">
        <v>15</v>
      </c>
      <c r="Q51" s="43">
        <v>11.12</v>
      </c>
      <c r="R51" s="45">
        <v>6.8</v>
      </c>
      <c r="S51" s="44">
        <v>845.46</v>
      </c>
      <c r="T51" s="64">
        <v>0</v>
      </c>
      <c r="U51" s="92" t="s">
        <v>229</v>
      </c>
      <c r="V51" s="72" t="s">
        <v>229</v>
      </c>
      <c r="W51" s="80">
        <v>1</v>
      </c>
      <c r="X51" s="86" t="s">
        <v>237</v>
      </c>
      <c r="Y51" s="95"/>
      <c r="Z51" s="122" t="s">
        <v>316</v>
      </c>
      <c r="AA51" s="120"/>
      <c r="AB51" s="120"/>
      <c r="AC51" s="120"/>
      <c r="AD51" s="120"/>
      <c r="AE51" s="120"/>
      <c r="AF51" s="121"/>
      <c r="AH51" s="114">
        <v>8.5445179898516717</v>
      </c>
      <c r="AI51" t="str">
        <f t="shared" si="0"/>
        <v/>
      </c>
    </row>
    <row r="52" spans="1:35" ht="15.75" customHeight="1" thickBot="1" x14ac:dyDescent="0.3">
      <c r="A52" s="52">
        <f t="shared" si="2"/>
        <v>144</v>
      </c>
      <c r="B52" s="53" t="s">
        <v>70</v>
      </c>
      <c r="C52" s="54" t="s">
        <v>166</v>
      </c>
      <c r="D52" s="21">
        <v>18</v>
      </c>
      <c r="E52" s="14" t="s">
        <v>217</v>
      </c>
      <c r="F52" s="83">
        <f>'[1]PROP-Q''s'!B56</f>
        <v>0.57999999999999996</v>
      </c>
      <c r="G52" s="82">
        <f>'[1]PROP-Q''s'!C56</f>
        <v>5</v>
      </c>
      <c r="H52" s="28">
        <f>'[1]PROP-Q''s'!D56</f>
        <v>0.90000000000000013</v>
      </c>
      <c r="I52" s="56">
        <f>'[1]PROP-Q''s'!L56</f>
        <v>5.0486077444426609</v>
      </c>
      <c r="J52" s="41"/>
      <c r="K52" s="29"/>
      <c r="L52" s="41"/>
      <c r="M52" s="42"/>
      <c r="N52" s="29"/>
      <c r="O52" s="15" t="s">
        <v>225</v>
      </c>
      <c r="P52" s="46">
        <v>20</v>
      </c>
      <c r="Q52" s="43">
        <v>10.45</v>
      </c>
      <c r="R52" s="45">
        <v>6.59</v>
      </c>
      <c r="S52" s="44">
        <v>845.15</v>
      </c>
      <c r="T52" s="66">
        <v>0</v>
      </c>
      <c r="U52" s="92" t="s">
        <v>229</v>
      </c>
      <c r="V52" s="72" t="s">
        <v>229</v>
      </c>
      <c r="W52" s="80">
        <v>1</v>
      </c>
      <c r="X52" s="86" t="s">
        <v>237</v>
      </c>
      <c r="Y52" s="95"/>
      <c r="Z52" s="122" t="s">
        <v>315</v>
      </c>
      <c r="AA52" s="120"/>
      <c r="AB52" s="120"/>
      <c r="AC52" s="120"/>
      <c r="AD52" s="120"/>
      <c r="AE52" s="120"/>
      <c r="AF52" s="121"/>
      <c r="AH52" s="114">
        <v>5</v>
      </c>
      <c r="AI52" t="str">
        <f t="shared" si="0"/>
        <v/>
      </c>
    </row>
    <row r="53" spans="1:35" ht="15.75" customHeight="1" thickBot="1" x14ac:dyDescent="0.3">
      <c r="A53" s="52">
        <f t="shared" si="2"/>
        <v>146</v>
      </c>
      <c r="B53" s="53" t="s">
        <v>71</v>
      </c>
      <c r="C53" s="54" t="s">
        <v>167</v>
      </c>
      <c r="D53" s="21">
        <v>18</v>
      </c>
      <c r="E53" s="14" t="s">
        <v>217</v>
      </c>
      <c r="F53" s="83">
        <f>'[1]PROP-Q''s'!B57</f>
        <v>1.55</v>
      </c>
      <c r="G53" s="82">
        <f>'[1]PROP-Q''s'!C57</f>
        <v>8.6016162351301411</v>
      </c>
      <c r="H53" s="28">
        <f>'[1]PROP-Q''s'!D57</f>
        <v>0.57499999999999996</v>
      </c>
      <c r="I53" s="56">
        <f>'[1]PROP-Q''s'!L57</f>
        <v>4.6259619053975509</v>
      </c>
      <c r="J53" s="41"/>
      <c r="K53" s="29"/>
      <c r="L53" s="41"/>
      <c r="M53" s="42"/>
      <c r="N53" s="29"/>
      <c r="O53" s="15" t="s">
        <v>225</v>
      </c>
      <c r="P53" s="46">
        <v>29</v>
      </c>
      <c r="Q53" s="43">
        <v>13.35</v>
      </c>
      <c r="R53" s="45">
        <v>4.62</v>
      </c>
      <c r="S53" s="44">
        <v>840.09</v>
      </c>
      <c r="T53" s="64">
        <v>5</v>
      </c>
      <c r="U53" s="92" t="s">
        <v>229</v>
      </c>
      <c r="V53" s="73" t="s">
        <v>229</v>
      </c>
      <c r="W53" s="80">
        <v>1</v>
      </c>
      <c r="X53" s="86" t="s">
        <v>237</v>
      </c>
      <c r="Y53" s="95"/>
      <c r="Z53" s="122" t="s">
        <v>312</v>
      </c>
      <c r="AA53" s="120"/>
      <c r="AB53" s="120"/>
      <c r="AC53" s="120"/>
      <c r="AD53" s="120"/>
      <c r="AE53" s="120"/>
      <c r="AF53" s="121"/>
      <c r="AH53" s="114">
        <v>8.6016162351301411</v>
      </c>
      <c r="AI53" t="str">
        <f t="shared" si="0"/>
        <v/>
      </c>
    </row>
    <row r="54" spans="1:35" ht="15.75" thickBot="1" x14ac:dyDescent="0.3">
      <c r="A54" s="52">
        <f t="shared" si="2"/>
        <v>148</v>
      </c>
      <c r="B54" s="53" t="s">
        <v>72</v>
      </c>
      <c r="C54" s="54" t="s">
        <v>168</v>
      </c>
      <c r="D54" s="21">
        <v>15</v>
      </c>
      <c r="E54" s="14" t="s">
        <v>217</v>
      </c>
      <c r="F54" s="83">
        <f>'[1]PROP-Q''s'!B58</f>
        <v>1.76</v>
      </c>
      <c r="G54" s="82">
        <f>'[1]PROP-Q''s'!C58</f>
        <v>5.0466651475435711</v>
      </c>
      <c r="H54" s="28">
        <f>'[1]PROP-Q''s'!D58</f>
        <v>0.9</v>
      </c>
      <c r="I54" s="56">
        <f>'[1]PROP-Q''s'!L58</f>
        <v>5.0426478802601</v>
      </c>
      <c r="J54" s="41"/>
      <c r="K54" s="29"/>
      <c r="L54" s="41"/>
      <c r="M54" s="42"/>
      <c r="N54" s="29"/>
      <c r="O54" s="22" t="s">
        <v>231</v>
      </c>
      <c r="P54" s="35">
        <v>11</v>
      </c>
      <c r="Q54" s="43">
        <v>19.18</v>
      </c>
      <c r="R54" s="45">
        <v>3.17</v>
      </c>
      <c r="S54" s="44">
        <v>833.14</v>
      </c>
      <c r="T54" s="66">
        <v>0.93</v>
      </c>
      <c r="U54" s="92" t="s">
        <v>229</v>
      </c>
      <c r="V54" s="72" t="s">
        <v>229</v>
      </c>
      <c r="W54" s="80">
        <v>1</v>
      </c>
      <c r="X54" s="86" t="s">
        <v>237</v>
      </c>
      <c r="Y54" s="93"/>
      <c r="Z54" s="122" t="s">
        <v>317</v>
      </c>
      <c r="AA54" s="120"/>
      <c r="AB54" s="120"/>
      <c r="AC54" s="120"/>
      <c r="AD54" s="120"/>
      <c r="AE54" s="120"/>
      <c r="AF54" s="121"/>
      <c r="AH54" s="114">
        <v>5.0466651475435711</v>
      </c>
      <c r="AI54" t="str">
        <f t="shared" si="0"/>
        <v/>
      </c>
    </row>
    <row r="55" spans="1:35" ht="15.75" thickBot="1" x14ac:dyDescent="0.3">
      <c r="A55" s="52">
        <f t="shared" si="2"/>
        <v>150</v>
      </c>
      <c r="B55" s="53" t="s">
        <v>73</v>
      </c>
      <c r="C55" s="54" t="s">
        <v>169</v>
      </c>
      <c r="D55" s="21" t="s">
        <v>218</v>
      </c>
      <c r="E55" s="21" t="s">
        <v>219</v>
      </c>
      <c r="F55" s="83">
        <f>'[1]PROP-Q''s'!B59</f>
        <v>58</v>
      </c>
      <c r="G55" s="82">
        <f>'[1]PROP-Q''s'!C59</f>
        <v>29.984902571565289</v>
      </c>
      <c r="H55" s="28">
        <f>'[1]PROP-Q''s'!D59</f>
        <v>0.43362068965517236</v>
      </c>
      <c r="I55" s="56">
        <f>'[1]PROP-Q''s'!L59</f>
        <v>3.080367100703532</v>
      </c>
      <c r="J55" s="41"/>
      <c r="K55" s="29"/>
      <c r="L55" s="41"/>
      <c r="M55" s="42"/>
      <c r="N55" s="29"/>
      <c r="O55" s="15" t="s">
        <v>225</v>
      </c>
      <c r="P55" s="46">
        <v>152</v>
      </c>
      <c r="Q55" s="43">
        <v>6.33</v>
      </c>
      <c r="R55" s="45">
        <v>1.17</v>
      </c>
      <c r="S55" s="44">
        <v>822.88</v>
      </c>
      <c r="T55" s="66">
        <v>12.12</v>
      </c>
      <c r="U55" s="92" t="s">
        <v>229</v>
      </c>
      <c r="V55" s="72" t="s">
        <v>229</v>
      </c>
      <c r="W55" s="80">
        <v>1</v>
      </c>
      <c r="X55" s="86" t="s">
        <v>237</v>
      </c>
      <c r="Y55" s="93"/>
      <c r="Z55" s="120" t="s">
        <v>257</v>
      </c>
      <c r="AA55" s="120"/>
      <c r="AB55" s="120"/>
      <c r="AC55" s="120"/>
      <c r="AD55" s="120"/>
      <c r="AE55" s="120"/>
      <c r="AF55" s="121"/>
      <c r="AH55" s="114">
        <v>29.984902571565289</v>
      </c>
      <c r="AI55" t="str">
        <f t="shared" si="0"/>
        <v/>
      </c>
    </row>
    <row r="56" spans="1:35" ht="15.75" thickBot="1" x14ac:dyDescent="0.3">
      <c r="A56" s="52">
        <f t="shared" si="2"/>
        <v>152</v>
      </c>
      <c r="B56" s="53" t="s">
        <v>74</v>
      </c>
      <c r="C56" s="54" t="s">
        <v>170</v>
      </c>
      <c r="D56" s="21" t="s">
        <v>218</v>
      </c>
      <c r="E56" s="21" t="s">
        <v>219</v>
      </c>
      <c r="F56" s="83">
        <f>'[1]PROP-Q''s'!B60</f>
        <v>2.84</v>
      </c>
      <c r="G56" s="82">
        <f>'[1]PROP-Q''s'!C60</f>
        <v>5</v>
      </c>
      <c r="H56" s="28">
        <f>'[1]PROP-Q''s'!D60</f>
        <v>0.57500000000000007</v>
      </c>
      <c r="I56" s="56">
        <f>'[1]PROP-Q''s'!L60</f>
        <v>5.0486077444426609</v>
      </c>
      <c r="J56" s="41"/>
      <c r="K56" s="29"/>
      <c r="L56" s="41"/>
      <c r="M56" s="42"/>
      <c r="N56" s="29"/>
      <c r="O56" s="15" t="s">
        <v>225</v>
      </c>
      <c r="P56" s="46">
        <v>309</v>
      </c>
      <c r="Q56" s="43">
        <v>18.03</v>
      </c>
      <c r="R56" s="45">
        <v>2.82</v>
      </c>
      <c r="S56" s="44">
        <v>823.54</v>
      </c>
      <c r="T56" s="64">
        <v>0</v>
      </c>
      <c r="U56" s="92" t="s">
        <v>230</v>
      </c>
      <c r="V56" s="72" t="s">
        <v>320</v>
      </c>
      <c r="W56" s="80">
        <v>1</v>
      </c>
      <c r="X56" s="86" t="s">
        <v>245</v>
      </c>
      <c r="Y56" s="93"/>
      <c r="Z56" s="122" t="s">
        <v>318</v>
      </c>
      <c r="AA56" s="120"/>
      <c r="AB56" s="120"/>
      <c r="AC56" s="120"/>
      <c r="AD56" s="120"/>
      <c r="AE56" s="120"/>
      <c r="AF56" s="121"/>
      <c r="AH56" s="114">
        <v>5</v>
      </c>
      <c r="AI56" t="str">
        <f t="shared" si="0"/>
        <v/>
      </c>
    </row>
    <row r="57" spans="1:35" ht="15.75" thickBot="1" x14ac:dyDescent="0.3">
      <c r="A57" s="52">
        <f t="shared" si="2"/>
        <v>154</v>
      </c>
      <c r="B57" s="53" t="s">
        <v>75</v>
      </c>
      <c r="C57" s="54" t="s">
        <v>171</v>
      </c>
      <c r="D57" s="21">
        <v>18</v>
      </c>
      <c r="E57" s="14" t="s">
        <v>217</v>
      </c>
      <c r="F57" s="83">
        <f>'[1]PROP-Q''s'!B61</f>
        <v>1.1000000000000001</v>
      </c>
      <c r="G57" s="82">
        <f>'[1]PROP-Q''s'!C61</f>
        <v>5</v>
      </c>
      <c r="H57" s="28">
        <f>'[1]PROP-Q''s'!D61</f>
        <v>0.9</v>
      </c>
      <c r="I57" s="56">
        <f>'[1]PROP-Q''s'!L61</f>
        <v>5.0486077444426609</v>
      </c>
      <c r="J57" s="41"/>
      <c r="K57" s="29"/>
      <c r="L57" s="41"/>
      <c r="M57" s="42"/>
      <c r="N57" s="29"/>
      <c r="O57" s="22" t="s">
        <v>231</v>
      </c>
      <c r="P57" s="35">
        <v>28</v>
      </c>
      <c r="Q57" s="43">
        <v>12.71</v>
      </c>
      <c r="R57" s="45">
        <v>3.11</v>
      </c>
      <c r="S57" s="44">
        <v>848.26</v>
      </c>
      <c r="T57" s="64">
        <v>0</v>
      </c>
      <c r="U57" s="85" t="s">
        <v>230</v>
      </c>
      <c r="V57" s="72" t="s">
        <v>321</v>
      </c>
      <c r="W57" s="80"/>
      <c r="X57" s="86" t="s">
        <v>237</v>
      </c>
      <c r="Y57" s="93"/>
      <c r="Z57" s="122" t="s">
        <v>319</v>
      </c>
      <c r="AA57" s="120"/>
      <c r="AB57" s="120"/>
      <c r="AC57" s="120"/>
      <c r="AD57" s="120"/>
      <c r="AE57" s="120"/>
      <c r="AF57" s="121"/>
      <c r="AH57" s="114">
        <v>5</v>
      </c>
      <c r="AI57" t="str">
        <f t="shared" si="0"/>
        <v/>
      </c>
    </row>
    <row r="58" spans="1:35" ht="15.75" customHeight="1" thickBot="1" x14ac:dyDescent="0.3">
      <c r="A58" s="52">
        <f t="shared" si="2"/>
        <v>156</v>
      </c>
      <c r="B58" s="53" t="s">
        <v>76</v>
      </c>
      <c r="C58" s="54" t="s">
        <v>172</v>
      </c>
      <c r="D58" s="21">
        <v>18</v>
      </c>
      <c r="E58" s="14" t="s">
        <v>217</v>
      </c>
      <c r="F58" s="83">
        <f>'[1]PROP-Q''s'!B62</f>
        <v>4.1500000000000004</v>
      </c>
      <c r="G58" s="82">
        <f>'[1]PROP-Q''s'!C62</f>
        <v>6.5841541826176702</v>
      </c>
      <c r="H58" s="28">
        <f>'[1]PROP-Q''s'!D62</f>
        <v>0.57500000000000007</v>
      </c>
      <c r="I58" s="56">
        <f>'[1]PROP-Q''s'!L62</f>
        <v>4.8537300424975225</v>
      </c>
      <c r="J58" s="41"/>
      <c r="K58" s="29"/>
      <c r="L58" s="41"/>
      <c r="M58" s="42"/>
      <c r="N58" s="29"/>
      <c r="O58" s="15"/>
      <c r="P58" s="46"/>
      <c r="Q58" s="43"/>
      <c r="R58" s="45"/>
      <c r="S58" s="44"/>
      <c r="T58" s="66"/>
      <c r="U58" s="66"/>
      <c r="V58" s="74"/>
      <c r="W58" s="81"/>
      <c r="X58" s="77"/>
      <c r="Y58" s="93"/>
      <c r="Z58" s="120" t="s">
        <v>227</v>
      </c>
      <c r="AA58" s="120"/>
      <c r="AB58" s="120"/>
      <c r="AC58" s="120"/>
      <c r="AD58" s="120"/>
      <c r="AE58" s="120"/>
      <c r="AF58" s="121"/>
      <c r="AH58" s="114">
        <v>6.5841541826176702</v>
      </c>
      <c r="AI58" t="str">
        <f t="shared" si="0"/>
        <v/>
      </c>
    </row>
    <row r="59" spans="1:35" ht="15.75" thickBot="1" x14ac:dyDescent="0.3">
      <c r="A59" s="52">
        <f t="shared" si="2"/>
        <v>158</v>
      </c>
      <c r="B59" s="53" t="s">
        <v>77</v>
      </c>
      <c r="C59" s="54" t="s">
        <v>173</v>
      </c>
      <c r="D59" s="21">
        <v>18</v>
      </c>
      <c r="E59" s="14" t="s">
        <v>217</v>
      </c>
      <c r="F59" s="83">
        <f>'[1]PROP-Q''s'!B63</f>
        <v>1.1599999999999999</v>
      </c>
      <c r="G59" s="82">
        <f>'[1]PROP-Q''s'!C63</f>
        <v>9.1633478180540902</v>
      </c>
      <c r="H59" s="28">
        <f>'[1]PROP-Q''s'!D63</f>
        <v>0.90000000000000013</v>
      </c>
      <c r="I59" s="56">
        <f>'[1]PROP-Q''s'!L63</f>
        <v>4.5662337484147635</v>
      </c>
      <c r="J59" s="41"/>
      <c r="K59" s="29"/>
      <c r="L59" s="41"/>
      <c r="M59" s="42"/>
      <c r="N59" s="29"/>
      <c r="O59" s="15" t="s">
        <v>225</v>
      </c>
      <c r="P59" s="46">
        <v>90</v>
      </c>
      <c r="Q59" s="43">
        <v>9.34</v>
      </c>
      <c r="R59" s="45">
        <v>3.35</v>
      </c>
      <c r="S59" s="44">
        <v>879.52</v>
      </c>
      <c r="T59" s="64">
        <v>0</v>
      </c>
      <c r="U59" s="85" t="s">
        <v>230</v>
      </c>
      <c r="V59" s="72" t="s">
        <v>321</v>
      </c>
      <c r="W59" s="80">
        <v>1</v>
      </c>
      <c r="X59" s="86" t="s">
        <v>246</v>
      </c>
      <c r="Y59" s="93"/>
      <c r="Z59" s="120"/>
      <c r="AA59" s="120"/>
      <c r="AB59" s="120"/>
      <c r="AC59" s="120"/>
      <c r="AD59" s="120"/>
      <c r="AE59" s="120"/>
      <c r="AF59" s="121"/>
      <c r="AH59" s="114">
        <v>9.1633478180540902</v>
      </c>
      <c r="AI59" t="str">
        <f t="shared" si="0"/>
        <v/>
      </c>
    </row>
    <row r="60" spans="1:35" ht="15.75" thickBot="1" x14ac:dyDescent="0.3">
      <c r="A60" s="52">
        <f t="shared" si="2"/>
        <v>160</v>
      </c>
      <c r="B60" s="53" t="s">
        <v>78</v>
      </c>
      <c r="C60" s="54" t="s">
        <v>174</v>
      </c>
      <c r="D60" s="21">
        <v>18</v>
      </c>
      <c r="E60" s="14" t="s">
        <v>217</v>
      </c>
      <c r="F60" s="83">
        <f>'[1]PROP-Q''s'!B64</f>
        <v>12.76</v>
      </c>
      <c r="G60" s="82">
        <f>'[1]PROP-Q''s'!C64</f>
        <v>23.629041198390532</v>
      </c>
      <c r="H60" s="28">
        <f>'[1]PROP-Q''s'!D64</f>
        <v>0.57499999999999996</v>
      </c>
      <c r="I60" s="56">
        <f>'[1]PROP-Q''s'!L64</f>
        <v>3.4219119771871487</v>
      </c>
      <c r="J60" s="41"/>
      <c r="K60" s="29"/>
      <c r="L60" s="41"/>
      <c r="M60" s="42"/>
      <c r="N60" s="29"/>
      <c r="O60" s="15" t="s">
        <v>225</v>
      </c>
      <c r="P60" s="46">
        <v>90</v>
      </c>
      <c r="Q60" s="43">
        <v>11</v>
      </c>
      <c r="R60" s="45">
        <v>3.4</v>
      </c>
      <c r="S60" s="44">
        <v>882.34</v>
      </c>
      <c r="T60" s="64">
        <v>0</v>
      </c>
      <c r="U60" s="92" t="s">
        <v>230</v>
      </c>
      <c r="V60" s="72" t="s">
        <v>321</v>
      </c>
      <c r="W60" s="80"/>
      <c r="X60" s="86" t="s">
        <v>246</v>
      </c>
      <c r="Y60" s="93"/>
      <c r="Z60" s="120"/>
      <c r="AA60" s="120"/>
      <c r="AB60" s="120"/>
      <c r="AC60" s="120"/>
      <c r="AD60" s="120"/>
      <c r="AE60" s="120"/>
      <c r="AF60" s="121"/>
      <c r="AH60" s="114">
        <v>23.629041198390532</v>
      </c>
      <c r="AI60" t="str">
        <f t="shared" si="0"/>
        <v/>
      </c>
    </row>
    <row r="61" spans="1:35" ht="15.75" thickBot="1" x14ac:dyDescent="0.3">
      <c r="A61" s="52">
        <f t="shared" si="2"/>
        <v>162</v>
      </c>
      <c r="B61" s="53" t="s">
        <v>79</v>
      </c>
      <c r="C61" s="54" t="s">
        <v>175</v>
      </c>
      <c r="D61" s="21">
        <v>18</v>
      </c>
      <c r="E61" s="14" t="s">
        <v>217</v>
      </c>
      <c r="F61" s="83">
        <f>'[1]PROP-Q''s'!B65</f>
        <v>0.96</v>
      </c>
      <c r="G61" s="82">
        <f>'[1]PROP-Q''s'!C65</f>
        <v>5</v>
      </c>
      <c r="H61" s="28">
        <f>'[1]PROP-Q''s'!D65</f>
        <v>0.57500000000000007</v>
      </c>
      <c r="I61" s="56">
        <f>'[1]PROP-Q''s'!L65</f>
        <v>5.0486077444426609</v>
      </c>
      <c r="J61" s="41"/>
      <c r="K61" s="29"/>
      <c r="L61" s="41"/>
      <c r="M61" s="42"/>
      <c r="N61" s="29"/>
      <c r="O61" s="15"/>
      <c r="P61" s="46"/>
      <c r="Q61" s="43"/>
      <c r="R61" s="45"/>
      <c r="S61" s="44"/>
      <c r="T61" s="66"/>
      <c r="U61" s="66"/>
      <c r="V61" s="74"/>
      <c r="W61" s="81"/>
      <c r="X61" s="77"/>
      <c r="Y61" s="93"/>
      <c r="Z61" s="120" t="s">
        <v>228</v>
      </c>
      <c r="AA61" s="120"/>
      <c r="AB61" s="120"/>
      <c r="AC61" s="120"/>
      <c r="AD61" s="120"/>
      <c r="AE61" s="120"/>
      <c r="AF61" s="121"/>
      <c r="AH61" s="114">
        <v>5</v>
      </c>
      <c r="AI61" t="str">
        <f t="shared" si="0"/>
        <v/>
      </c>
    </row>
    <row r="62" spans="1:35" ht="15.75" thickBot="1" x14ac:dyDescent="0.3">
      <c r="A62" s="52">
        <f t="shared" si="2"/>
        <v>164</v>
      </c>
      <c r="B62" s="53" t="s">
        <v>80</v>
      </c>
      <c r="C62" s="54" t="s">
        <v>176</v>
      </c>
      <c r="D62" s="21">
        <v>18</v>
      </c>
      <c r="E62" s="14" t="s">
        <v>217</v>
      </c>
      <c r="F62" s="83">
        <f>'[1]PROP-Q''s'!B66</f>
        <v>2.44</v>
      </c>
      <c r="G62" s="82">
        <f>'[1]PROP-Q''s'!C66</f>
        <v>5</v>
      </c>
      <c r="H62" s="28">
        <f>'[1]PROP-Q''s'!D66</f>
        <v>0.57500000000000007</v>
      </c>
      <c r="I62" s="56">
        <f>'[1]PROP-Q''s'!L66</f>
        <v>5.0486077444426609</v>
      </c>
      <c r="J62" s="41"/>
      <c r="K62" s="29"/>
      <c r="L62" s="41"/>
      <c r="M62" s="42"/>
      <c r="N62" s="29"/>
      <c r="O62" s="15"/>
      <c r="P62" s="46"/>
      <c r="Q62" s="43"/>
      <c r="R62" s="45"/>
      <c r="S62" s="44"/>
      <c r="T62" s="66"/>
      <c r="U62" s="66"/>
      <c r="V62" s="75"/>
      <c r="W62" s="81"/>
      <c r="X62" s="77"/>
      <c r="Y62" s="93"/>
      <c r="Z62" s="120" t="s">
        <v>228</v>
      </c>
      <c r="AA62" s="120"/>
      <c r="AB62" s="120"/>
      <c r="AC62" s="120"/>
      <c r="AD62" s="120"/>
      <c r="AE62" s="120"/>
      <c r="AF62" s="121"/>
      <c r="AH62" s="114">
        <v>5</v>
      </c>
      <c r="AI62" t="str">
        <f t="shared" si="0"/>
        <v/>
      </c>
    </row>
    <row r="63" spans="1:35" ht="15.75" thickBot="1" x14ac:dyDescent="0.3">
      <c r="A63" s="52">
        <v>200</v>
      </c>
      <c r="B63" s="53" t="s">
        <v>81</v>
      </c>
      <c r="C63" s="54" t="s">
        <v>177</v>
      </c>
      <c r="D63" s="21">
        <v>15</v>
      </c>
      <c r="E63" s="14" t="s">
        <v>217</v>
      </c>
      <c r="F63" s="83">
        <f>'[1]PROP-Q''s'!B67</f>
        <v>0.35949999999999999</v>
      </c>
      <c r="G63" s="82">
        <f>'[1]PROP-Q''s'!C67</f>
        <v>5</v>
      </c>
      <c r="H63" s="28">
        <f>'[1]PROP-Q''s'!D67</f>
        <v>0.73745479833101546</v>
      </c>
      <c r="I63" s="56">
        <f>'[1]PROP-Q''s'!L67</f>
        <v>5.0486077444426609</v>
      </c>
      <c r="J63" s="41"/>
      <c r="K63" s="29"/>
      <c r="L63" s="41"/>
      <c r="M63" s="42"/>
      <c r="N63" s="29"/>
      <c r="O63" s="15"/>
      <c r="P63" s="46"/>
      <c r="Q63" s="43"/>
      <c r="R63" s="45"/>
      <c r="S63" s="44"/>
      <c r="T63" s="66"/>
      <c r="U63" s="66"/>
      <c r="V63" s="74"/>
      <c r="W63" s="81"/>
      <c r="X63" s="77"/>
      <c r="Y63" s="93"/>
      <c r="Z63" s="120" t="s">
        <v>228</v>
      </c>
      <c r="AA63" s="120"/>
      <c r="AB63" s="120"/>
      <c r="AC63" s="120"/>
      <c r="AD63" s="120"/>
      <c r="AE63" s="120"/>
      <c r="AF63" s="121"/>
      <c r="AH63" s="114">
        <v>5</v>
      </c>
      <c r="AI63" t="str">
        <f t="shared" si="0"/>
        <v/>
      </c>
    </row>
    <row r="64" spans="1:35" ht="15.75" customHeight="1" thickBot="1" x14ac:dyDescent="0.3">
      <c r="A64" s="52">
        <f>A63+5</f>
        <v>205</v>
      </c>
      <c r="B64" s="53" t="s">
        <v>82</v>
      </c>
      <c r="C64" s="54" t="s">
        <v>178</v>
      </c>
      <c r="D64" s="21" t="s">
        <v>220</v>
      </c>
      <c r="E64" s="21" t="s">
        <v>219</v>
      </c>
      <c r="F64" s="83">
        <f>'[1]PROP-Q''s'!B68</f>
        <v>715.4</v>
      </c>
      <c r="G64" s="82"/>
      <c r="H64" s="28"/>
      <c r="I64" s="56"/>
      <c r="J64" s="41">
        <f>'[1]PROP-Q''s'!C68</f>
        <v>48</v>
      </c>
      <c r="K64" s="57">
        <f>'[2]Runoff Curve No. and Runoff'!$V$26</f>
        <v>71</v>
      </c>
      <c r="L64" s="41"/>
      <c r="M64" s="42"/>
      <c r="N64" s="29"/>
      <c r="O64" s="15" t="s">
        <v>225</v>
      </c>
      <c r="P64" s="46">
        <v>1354</v>
      </c>
      <c r="Q64" s="43">
        <v>20.28</v>
      </c>
      <c r="R64" s="45">
        <v>1.0900000000000001</v>
      </c>
      <c r="S64" s="44">
        <v>798.57</v>
      </c>
      <c r="T64" s="66">
        <v>16.43</v>
      </c>
      <c r="U64" s="92" t="s">
        <v>229</v>
      </c>
      <c r="V64" s="72" t="s">
        <v>229</v>
      </c>
      <c r="W64" s="80">
        <v>1</v>
      </c>
      <c r="X64" s="86" t="s">
        <v>237</v>
      </c>
      <c r="Y64" s="93"/>
      <c r="Z64" s="120" t="s">
        <v>257</v>
      </c>
      <c r="AA64" s="120"/>
      <c r="AB64" s="120"/>
      <c r="AC64" s="120"/>
      <c r="AD64" s="120"/>
      <c r="AE64" s="120"/>
      <c r="AF64" s="121"/>
      <c r="AH64" s="114"/>
      <c r="AI64" t="str">
        <f t="shared" si="0"/>
        <v/>
      </c>
    </row>
    <row r="65" spans="1:35" ht="15.75" thickBot="1" x14ac:dyDescent="0.3">
      <c r="A65" s="52">
        <f t="shared" ref="A65:A106" si="3">A64+5</f>
        <v>210</v>
      </c>
      <c r="B65" s="53" t="s">
        <v>83</v>
      </c>
      <c r="C65" s="54" t="s">
        <v>179</v>
      </c>
      <c r="D65" s="21">
        <v>15</v>
      </c>
      <c r="E65" s="14" t="s">
        <v>217</v>
      </c>
      <c r="F65" s="83">
        <f>'[1]PROP-Q''s'!B69</f>
        <v>3.28</v>
      </c>
      <c r="G65" s="82">
        <f>'[1]PROP-Q''s'!C69</f>
        <v>5.3261543960990876</v>
      </c>
      <c r="H65" s="28">
        <f>'[1]PROP-Q''s'!D69</f>
        <v>0.85</v>
      </c>
      <c r="I65" s="56">
        <f>'[1]PROP-Q''s'!L69</f>
        <v>5.0072399341786422</v>
      </c>
      <c r="J65" s="41"/>
      <c r="K65" s="29"/>
      <c r="L65" s="41"/>
      <c r="M65" s="42"/>
      <c r="N65" s="29"/>
      <c r="O65" s="15"/>
      <c r="P65" s="46"/>
      <c r="Q65" s="43"/>
      <c r="R65" s="45"/>
      <c r="S65" s="44"/>
      <c r="T65" s="66"/>
      <c r="U65" s="66"/>
      <c r="V65" s="74"/>
      <c r="W65" s="81"/>
      <c r="X65" s="77"/>
      <c r="Y65" s="93"/>
      <c r="Z65" s="122" t="s">
        <v>252</v>
      </c>
      <c r="AA65" s="120"/>
      <c r="AB65" s="120"/>
      <c r="AC65" s="120"/>
      <c r="AD65" s="120"/>
      <c r="AE65" s="120"/>
      <c r="AF65" s="121"/>
      <c r="AH65" s="114">
        <v>5.3261543960990876</v>
      </c>
      <c r="AI65" t="str">
        <f t="shared" si="0"/>
        <v/>
      </c>
    </row>
    <row r="66" spans="1:35" ht="15.75" customHeight="1" thickBot="1" x14ac:dyDescent="0.3">
      <c r="A66" s="52">
        <f t="shared" si="3"/>
        <v>215</v>
      </c>
      <c r="B66" s="53" t="s">
        <v>84</v>
      </c>
      <c r="C66" s="54" t="s">
        <v>180</v>
      </c>
      <c r="D66" s="21">
        <v>18</v>
      </c>
      <c r="E66" s="14" t="s">
        <v>217</v>
      </c>
      <c r="F66" s="83">
        <f>'[1]PROP-Q''s'!B70</f>
        <v>0.83</v>
      </c>
      <c r="G66" s="82">
        <f>'[1]PROP-Q''s'!C70</f>
        <v>5</v>
      </c>
      <c r="H66" s="28">
        <f>'[1]PROP-Q''s'!D70</f>
        <v>0.9</v>
      </c>
      <c r="I66" s="56">
        <f>'[1]PROP-Q''s'!L70</f>
        <v>5.0486077444426609</v>
      </c>
      <c r="J66" s="41"/>
      <c r="K66" s="29"/>
      <c r="L66" s="41"/>
      <c r="M66" s="42"/>
      <c r="N66" s="29"/>
      <c r="O66" s="15" t="s">
        <v>225</v>
      </c>
      <c r="P66" s="46">
        <v>24</v>
      </c>
      <c r="Q66" s="43">
        <v>9.82</v>
      </c>
      <c r="R66" s="45">
        <v>3.08</v>
      </c>
      <c r="S66" s="44">
        <v>882.82</v>
      </c>
      <c r="T66" s="64">
        <v>0</v>
      </c>
      <c r="U66" s="92" t="s">
        <v>230</v>
      </c>
      <c r="V66" s="72" t="s">
        <v>320</v>
      </c>
      <c r="W66" s="80">
        <v>3</v>
      </c>
      <c r="X66" s="86" t="s">
        <v>242</v>
      </c>
      <c r="Y66" s="123" t="s">
        <v>250</v>
      </c>
      <c r="Z66" s="120"/>
      <c r="AA66" s="120"/>
      <c r="AB66" s="120"/>
      <c r="AC66" s="120"/>
      <c r="AD66" s="120"/>
      <c r="AE66" s="120"/>
      <c r="AF66" s="121"/>
      <c r="AH66" s="114">
        <v>5</v>
      </c>
      <c r="AI66" t="str">
        <f t="shared" si="0"/>
        <v/>
      </c>
    </row>
    <row r="67" spans="1:35" ht="15.75" thickBot="1" x14ac:dyDescent="0.3">
      <c r="A67" s="52">
        <f t="shared" si="3"/>
        <v>220</v>
      </c>
      <c r="B67" s="53" t="s">
        <v>85</v>
      </c>
      <c r="C67" s="54" t="s">
        <v>181</v>
      </c>
      <c r="D67" s="21">
        <v>18</v>
      </c>
      <c r="E67" s="14" t="s">
        <v>217</v>
      </c>
      <c r="F67" s="83">
        <f>'[1]PROP-Q''s'!B71</f>
        <v>0.64</v>
      </c>
      <c r="G67" s="82">
        <f>'[1]PROP-Q''s'!C71</f>
        <v>5</v>
      </c>
      <c r="H67" s="28">
        <f>'[1]PROP-Q''s'!D71</f>
        <v>0.90000000000000013</v>
      </c>
      <c r="I67" s="56">
        <f>'[1]PROP-Q''s'!L71</f>
        <v>5.0486077444426618</v>
      </c>
      <c r="J67" s="41"/>
      <c r="K67" s="29"/>
      <c r="L67" s="41"/>
      <c r="M67" s="42"/>
      <c r="N67" s="29"/>
      <c r="O67" s="15" t="s">
        <v>225</v>
      </c>
      <c r="P67" s="46">
        <v>24</v>
      </c>
      <c r="Q67" s="43">
        <v>6.86</v>
      </c>
      <c r="R67" s="45">
        <v>3.15</v>
      </c>
      <c r="S67" s="44">
        <v>882.38</v>
      </c>
      <c r="T67" s="64">
        <v>0</v>
      </c>
      <c r="U67" s="92" t="s">
        <v>230</v>
      </c>
      <c r="V67" s="72" t="s">
        <v>320</v>
      </c>
      <c r="W67" s="80">
        <v>3</v>
      </c>
      <c r="X67" s="86" t="s">
        <v>242</v>
      </c>
      <c r="Y67" s="124"/>
      <c r="Z67" s="120"/>
      <c r="AA67" s="120"/>
      <c r="AB67" s="120"/>
      <c r="AC67" s="120"/>
      <c r="AD67" s="120"/>
      <c r="AE67" s="120"/>
      <c r="AF67" s="121"/>
      <c r="AH67" s="114">
        <v>5</v>
      </c>
      <c r="AI67" t="str">
        <f t="shared" si="0"/>
        <v/>
      </c>
    </row>
    <row r="68" spans="1:35" ht="15.75" thickBot="1" x14ac:dyDescent="0.3">
      <c r="A68" s="52">
        <f t="shared" si="3"/>
        <v>225</v>
      </c>
      <c r="B68" s="53" t="s">
        <v>86</v>
      </c>
      <c r="C68" s="54" t="s">
        <v>182</v>
      </c>
      <c r="D68" s="21">
        <v>18</v>
      </c>
      <c r="E68" s="14" t="s">
        <v>217</v>
      </c>
      <c r="F68" s="83">
        <f>'[1]PROP-Q''s'!B72</f>
        <v>0.68</v>
      </c>
      <c r="G68" s="82">
        <f>'[1]PROP-Q''s'!C72</f>
        <v>5</v>
      </c>
      <c r="H68" s="28">
        <f>'[1]PROP-Q''s'!D72</f>
        <v>0.90000000000000013</v>
      </c>
      <c r="I68" s="56">
        <f>'[1]PROP-Q''s'!L72</f>
        <v>5.0486077444426618</v>
      </c>
      <c r="J68" s="41"/>
      <c r="K68" s="29"/>
      <c r="L68" s="41"/>
      <c r="M68" s="42"/>
      <c r="N68" s="29"/>
      <c r="O68" s="15" t="s">
        <v>225</v>
      </c>
      <c r="P68" s="46">
        <v>24</v>
      </c>
      <c r="Q68" s="43">
        <v>5.12</v>
      </c>
      <c r="R68" s="45">
        <v>1.89</v>
      </c>
      <c r="S68" s="44">
        <v>882.34</v>
      </c>
      <c r="T68" s="66">
        <v>1.18</v>
      </c>
      <c r="U68" s="92" t="s">
        <v>230</v>
      </c>
      <c r="V68" s="72" t="s">
        <v>229</v>
      </c>
      <c r="W68" s="80">
        <v>3</v>
      </c>
      <c r="X68" s="86" t="s">
        <v>242</v>
      </c>
      <c r="Y68" s="124"/>
      <c r="Z68" s="120"/>
      <c r="AA68" s="120"/>
      <c r="AB68" s="120"/>
      <c r="AC68" s="120"/>
      <c r="AD68" s="120"/>
      <c r="AE68" s="120"/>
      <c r="AF68" s="121"/>
      <c r="AH68" s="114">
        <v>5</v>
      </c>
      <c r="AI68" t="str">
        <f t="shared" si="0"/>
        <v/>
      </c>
    </row>
    <row r="69" spans="1:35" ht="15.75" thickBot="1" x14ac:dyDescent="0.3">
      <c r="A69" s="52">
        <f t="shared" si="3"/>
        <v>230</v>
      </c>
      <c r="B69" s="53" t="s">
        <v>87</v>
      </c>
      <c r="C69" s="54" t="s">
        <v>183</v>
      </c>
      <c r="D69" s="21">
        <v>18</v>
      </c>
      <c r="E69" s="14" t="s">
        <v>217</v>
      </c>
      <c r="F69" s="83">
        <f>'[1]PROP-Q''s'!B73</f>
        <v>0.6</v>
      </c>
      <c r="G69" s="82">
        <f>'[1]PROP-Q''s'!C73</f>
        <v>5</v>
      </c>
      <c r="H69" s="28">
        <f>'[1]PROP-Q''s'!D73</f>
        <v>0.57500000000000007</v>
      </c>
      <c r="I69" s="56">
        <f>'[1]PROP-Q''s'!L73</f>
        <v>5.0486077444426609</v>
      </c>
      <c r="J69" s="41"/>
      <c r="K69" s="29"/>
      <c r="L69" s="41"/>
      <c r="M69" s="42"/>
      <c r="N69" s="29"/>
      <c r="O69" s="15" t="s">
        <v>225</v>
      </c>
      <c r="P69" s="46">
        <v>24</v>
      </c>
      <c r="Q69" s="43">
        <v>8.76</v>
      </c>
      <c r="R69" s="45">
        <v>4.0199999999999996</v>
      </c>
      <c r="S69" s="44">
        <v>885.61</v>
      </c>
      <c r="T69" s="64">
        <v>0</v>
      </c>
      <c r="U69" s="92" t="s">
        <v>230</v>
      </c>
      <c r="V69" s="72" t="s">
        <v>321</v>
      </c>
      <c r="W69" s="80">
        <v>3</v>
      </c>
      <c r="X69" s="86" t="s">
        <v>242</v>
      </c>
      <c r="Y69" s="125"/>
      <c r="Z69" s="122" t="s">
        <v>286</v>
      </c>
      <c r="AA69" s="120"/>
      <c r="AB69" s="120"/>
      <c r="AC69" s="120"/>
      <c r="AD69" s="120"/>
      <c r="AE69" s="120"/>
      <c r="AF69" s="121"/>
      <c r="AH69" s="114">
        <v>5</v>
      </c>
      <c r="AI69" t="str">
        <f t="shared" si="0"/>
        <v/>
      </c>
    </row>
    <row r="70" spans="1:35" ht="15.75" thickBot="1" x14ac:dyDescent="0.3">
      <c r="A70" s="52">
        <f t="shared" si="3"/>
        <v>235</v>
      </c>
      <c r="B70" s="53" t="s">
        <v>88</v>
      </c>
      <c r="C70" s="54" t="s">
        <v>184</v>
      </c>
      <c r="D70" s="21">
        <v>24</v>
      </c>
      <c r="E70" s="14" t="s">
        <v>217</v>
      </c>
      <c r="F70" s="83">
        <f>'[1]PROP-Q''s'!B74</f>
        <v>3.72</v>
      </c>
      <c r="G70" s="82">
        <f>'[1]PROP-Q''s'!C74</f>
        <v>20.16376652658008</v>
      </c>
      <c r="H70" s="28">
        <f>'[1]PROP-Q''s'!D74</f>
        <v>0.85</v>
      </c>
      <c r="I70" s="56">
        <f>'[1]PROP-Q''s'!L74</f>
        <v>3.6413642477047325</v>
      </c>
      <c r="J70" s="41"/>
      <c r="K70" s="29"/>
      <c r="L70" s="41"/>
      <c r="M70" s="42"/>
      <c r="N70" s="29"/>
      <c r="O70" s="15" t="s">
        <v>225</v>
      </c>
      <c r="P70" s="46">
        <v>57</v>
      </c>
      <c r="Q70" s="43">
        <v>10</v>
      </c>
      <c r="R70" s="45">
        <v>2.4700000000000002</v>
      </c>
      <c r="S70" s="44">
        <v>858.93</v>
      </c>
      <c r="T70" s="64">
        <v>0</v>
      </c>
      <c r="U70" s="92" t="s">
        <v>230</v>
      </c>
      <c r="V70" s="72" t="s">
        <v>321</v>
      </c>
      <c r="W70" s="80">
        <v>1</v>
      </c>
      <c r="X70" s="86" t="s">
        <v>241</v>
      </c>
      <c r="Y70" s="123" t="s">
        <v>250</v>
      </c>
      <c r="Z70" s="120"/>
      <c r="AA70" s="120"/>
      <c r="AB70" s="120"/>
      <c r="AC70" s="120"/>
      <c r="AD70" s="120"/>
      <c r="AE70" s="120"/>
      <c r="AF70" s="121"/>
      <c r="AH70" s="114">
        <v>20.16376652658008</v>
      </c>
      <c r="AI70" t="str">
        <f t="shared" si="0"/>
        <v/>
      </c>
    </row>
    <row r="71" spans="1:35" ht="15.75" thickBot="1" x14ac:dyDescent="0.3">
      <c r="A71" s="52">
        <f t="shared" si="3"/>
        <v>240</v>
      </c>
      <c r="B71" s="53" t="s">
        <v>89</v>
      </c>
      <c r="C71" s="54" t="s">
        <v>185</v>
      </c>
      <c r="D71" s="21">
        <v>24</v>
      </c>
      <c r="E71" s="14" t="s">
        <v>217</v>
      </c>
      <c r="F71" s="83">
        <f>'[1]PROP-Q''s'!B75</f>
        <v>2.85</v>
      </c>
      <c r="G71" s="82">
        <f>'[1]PROP-Q''s'!C75</f>
        <v>20.16376652658008</v>
      </c>
      <c r="H71" s="28">
        <f>'[1]PROP-Q''s'!D75</f>
        <v>0.89999999999999991</v>
      </c>
      <c r="I71" s="56">
        <f>'[1]PROP-Q''s'!L75</f>
        <v>3.6413642477047317</v>
      </c>
      <c r="J71" s="41"/>
      <c r="K71" s="29"/>
      <c r="L71" s="41"/>
      <c r="M71" s="42"/>
      <c r="N71" s="29"/>
      <c r="O71" s="15" t="s">
        <v>225</v>
      </c>
      <c r="P71" s="46">
        <v>75</v>
      </c>
      <c r="Q71" s="43">
        <v>7.93</v>
      </c>
      <c r="R71" s="45">
        <v>2.2999999999999998</v>
      </c>
      <c r="S71" s="44">
        <v>852.23</v>
      </c>
      <c r="T71" s="64">
        <v>0</v>
      </c>
      <c r="U71" s="92" t="s">
        <v>230</v>
      </c>
      <c r="V71" s="72" t="s">
        <v>321</v>
      </c>
      <c r="W71" s="80">
        <v>1</v>
      </c>
      <c r="X71" s="86" t="s">
        <v>241</v>
      </c>
      <c r="Y71" s="124"/>
      <c r="Z71" s="120"/>
      <c r="AA71" s="120"/>
      <c r="AB71" s="120"/>
      <c r="AC71" s="120"/>
      <c r="AD71" s="120"/>
      <c r="AE71" s="120"/>
      <c r="AF71" s="121"/>
      <c r="AH71" s="114">
        <v>20.16376652658008</v>
      </c>
      <c r="AI71" t="str">
        <f t="shared" ref="AI71:AI106" si="4">IF(AH71=G71,"","Updated")</f>
        <v/>
      </c>
    </row>
    <row r="72" spans="1:35" ht="15.75" thickBot="1" x14ac:dyDescent="0.3">
      <c r="A72" s="52">
        <f t="shared" si="3"/>
        <v>245</v>
      </c>
      <c r="B72" s="53" t="s">
        <v>90</v>
      </c>
      <c r="C72" s="54" t="s">
        <v>186</v>
      </c>
      <c r="D72" s="21">
        <v>24</v>
      </c>
      <c r="E72" s="14" t="s">
        <v>217</v>
      </c>
      <c r="F72" s="83">
        <f>'[1]PROP-Q''s'!B76</f>
        <v>1.23</v>
      </c>
      <c r="G72" s="82">
        <f>'[1]PROP-Q''s'!C76</f>
        <v>5</v>
      </c>
      <c r="H72" s="28">
        <f>'[1]PROP-Q''s'!D76</f>
        <v>0.9</v>
      </c>
      <c r="I72" s="56">
        <f>'[1]PROP-Q''s'!L76</f>
        <v>5.0486077444426609</v>
      </c>
      <c r="J72" s="41"/>
      <c r="K72" s="29"/>
      <c r="L72" s="41"/>
      <c r="M72" s="42"/>
      <c r="N72" s="29"/>
      <c r="O72" s="15" t="s">
        <v>225</v>
      </c>
      <c r="P72" s="46">
        <v>57</v>
      </c>
      <c r="Q72" s="43">
        <v>10.98</v>
      </c>
      <c r="R72" s="45">
        <v>2.5099999999999998</v>
      </c>
      <c r="S72" s="44">
        <v>857.25</v>
      </c>
      <c r="T72" s="64">
        <v>0</v>
      </c>
      <c r="U72" s="85" t="s">
        <v>230</v>
      </c>
      <c r="V72" s="72" t="s">
        <v>321</v>
      </c>
      <c r="W72" s="80">
        <v>1</v>
      </c>
      <c r="X72" s="86" t="s">
        <v>241</v>
      </c>
      <c r="Y72" s="125"/>
      <c r="Z72" s="120"/>
      <c r="AA72" s="120"/>
      <c r="AB72" s="120"/>
      <c r="AC72" s="120"/>
      <c r="AD72" s="120"/>
      <c r="AE72" s="120"/>
      <c r="AF72" s="121"/>
      <c r="AH72" s="114">
        <v>5</v>
      </c>
      <c r="AI72" t="str">
        <f t="shared" si="4"/>
        <v/>
      </c>
    </row>
    <row r="73" spans="1:35" ht="15.75" thickBot="1" x14ac:dyDescent="0.3">
      <c r="A73" s="52">
        <f t="shared" si="3"/>
        <v>250</v>
      </c>
      <c r="B73" s="53" t="s">
        <v>91</v>
      </c>
      <c r="C73" s="54" t="s">
        <v>187</v>
      </c>
      <c r="D73" s="21">
        <v>24</v>
      </c>
      <c r="E73" s="14" t="s">
        <v>217</v>
      </c>
      <c r="F73" s="83">
        <f>'[1]PROP-Q''s'!B77</f>
        <v>3.72</v>
      </c>
      <c r="G73" s="82">
        <f>'[1]PROP-Q''s'!C77</f>
        <v>5</v>
      </c>
      <c r="H73" s="28">
        <f>'[1]PROP-Q''s'!D77</f>
        <v>0.57500000000000007</v>
      </c>
      <c r="I73" s="56">
        <f>'[1]PROP-Q''s'!L77</f>
        <v>5.0486077444426609</v>
      </c>
      <c r="J73" s="41"/>
      <c r="K73" s="29"/>
      <c r="L73" s="41"/>
      <c r="M73" s="42"/>
      <c r="N73" s="29"/>
      <c r="O73" s="15"/>
      <c r="P73" s="46"/>
      <c r="Q73" s="43"/>
      <c r="R73" s="45"/>
      <c r="S73" s="44"/>
      <c r="T73" s="66"/>
      <c r="U73" s="66"/>
      <c r="V73" s="74"/>
      <c r="W73" s="81">
        <v>1</v>
      </c>
      <c r="X73" s="77"/>
      <c r="Y73" s="93"/>
      <c r="Z73" s="122" t="s">
        <v>253</v>
      </c>
      <c r="AA73" s="120"/>
      <c r="AB73" s="120"/>
      <c r="AC73" s="120"/>
      <c r="AD73" s="120"/>
      <c r="AE73" s="120"/>
      <c r="AF73" s="121"/>
      <c r="AH73" s="114">
        <v>5</v>
      </c>
      <c r="AI73" t="str">
        <f t="shared" si="4"/>
        <v/>
      </c>
    </row>
    <row r="74" spans="1:35" ht="15.75" thickBot="1" x14ac:dyDescent="0.3">
      <c r="A74" s="52">
        <f t="shared" si="3"/>
        <v>255</v>
      </c>
      <c r="B74" s="53" t="s">
        <v>92</v>
      </c>
      <c r="C74" s="54" t="s">
        <v>188</v>
      </c>
      <c r="D74" s="21">
        <v>18</v>
      </c>
      <c r="E74" s="14" t="s">
        <v>217</v>
      </c>
      <c r="F74" s="83">
        <f>'[1]PROP-Q''s'!B78</f>
        <v>3.7</v>
      </c>
      <c r="G74" s="82">
        <f>'[1]PROP-Q''s'!C78</f>
        <v>5</v>
      </c>
      <c r="H74" s="28">
        <f>'[1]PROP-Q''s'!D78</f>
        <v>0.9</v>
      </c>
      <c r="I74" s="56">
        <f>'[1]PROP-Q''s'!L78</f>
        <v>5.0486077444426618</v>
      </c>
      <c r="J74" s="41"/>
      <c r="K74" s="29"/>
      <c r="L74" s="41"/>
      <c r="M74" s="42"/>
      <c r="N74" s="29"/>
      <c r="O74" s="15"/>
      <c r="P74" s="46"/>
      <c r="Q74" s="43"/>
      <c r="R74" s="45"/>
      <c r="S74" s="44"/>
      <c r="T74" s="64"/>
      <c r="U74" s="66"/>
      <c r="V74" s="74"/>
      <c r="W74" s="80" t="s">
        <v>289</v>
      </c>
      <c r="X74" s="77"/>
      <c r="Y74" s="93"/>
      <c r="Z74" s="122" t="s">
        <v>254</v>
      </c>
      <c r="AA74" s="120"/>
      <c r="AB74" s="120"/>
      <c r="AC74" s="120"/>
      <c r="AD74" s="120"/>
      <c r="AE74" s="120"/>
      <c r="AF74" s="121"/>
      <c r="AH74" s="114">
        <v>5</v>
      </c>
      <c r="AI74" t="str">
        <f t="shared" si="4"/>
        <v/>
      </c>
    </row>
    <row r="75" spans="1:35" ht="15.75" thickBot="1" x14ac:dyDescent="0.3">
      <c r="A75" s="52">
        <f t="shared" si="3"/>
        <v>260</v>
      </c>
      <c r="B75" s="53" t="s">
        <v>93</v>
      </c>
      <c r="C75" s="54" t="s">
        <v>189</v>
      </c>
      <c r="D75" s="21">
        <v>15</v>
      </c>
      <c r="E75" s="14" t="s">
        <v>217</v>
      </c>
      <c r="F75" s="83">
        <f>'[1]PROP-Q''s'!B79</f>
        <v>6.6400000000000006</v>
      </c>
      <c r="G75" s="82">
        <f>'[1]PROP-Q''s'!C79</f>
        <v>19.207236023482743</v>
      </c>
      <c r="H75" s="28">
        <f>'[1]PROP-Q''s'!D79</f>
        <v>0.41249999999999992</v>
      </c>
      <c r="I75" s="56">
        <f>'[1]PROP-Q''s'!L79</f>
        <v>3.7068888963569542</v>
      </c>
      <c r="J75" s="41"/>
      <c r="K75" s="29"/>
      <c r="L75" s="41"/>
      <c r="M75" s="42"/>
      <c r="N75" s="29"/>
      <c r="O75" s="15" t="s">
        <v>225</v>
      </c>
      <c r="P75" s="46">
        <v>73</v>
      </c>
      <c r="Q75" s="43">
        <v>13.28</v>
      </c>
      <c r="R75" s="45">
        <v>3.23</v>
      </c>
      <c r="S75" s="44">
        <v>826.65</v>
      </c>
      <c r="T75" s="64">
        <v>0</v>
      </c>
      <c r="U75" s="92" t="s">
        <v>230</v>
      </c>
      <c r="V75" s="73" t="s">
        <v>321</v>
      </c>
      <c r="W75" s="80">
        <v>1</v>
      </c>
      <c r="X75" s="86" t="s">
        <v>241</v>
      </c>
      <c r="Y75" s="93"/>
      <c r="Z75" s="120"/>
      <c r="AA75" s="120"/>
      <c r="AB75" s="120"/>
      <c r="AC75" s="120"/>
      <c r="AD75" s="120"/>
      <c r="AE75" s="120"/>
      <c r="AF75" s="121"/>
      <c r="AH75" s="114">
        <v>19.207236023482743</v>
      </c>
      <c r="AI75" t="str">
        <f t="shared" si="4"/>
        <v/>
      </c>
    </row>
    <row r="76" spans="1:35" ht="15.75" thickBot="1" x14ac:dyDescent="0.3">
      <c r="A76" s="52">
        <f t="shared" si="3"/>
        <v>265</v>
      </c>
      <c r="B76" s="53" t="s">
        <v>94</v>
      </c>
      <c r="C76" s="54" t="s">
        <v>190</v>
      </c>
      <c r="D76" s="21" t="s">
        <v>221</v>
      </c>
      <c r="E76" s="14" t="s">
        <v>219</v>
      </c>
      <c r="F76" s="83">
        <f>'[1]PROP-Q''s'!B80</f>
        <v>95.89</v>
      </c>
      <c r="G76" s="82">
        <f>'[1]PROP-Q''s'!C80</f>
        <v>24.998398964185782</v>
      </c>
      <c r="H76" s="28">
        <f>'[1]PROP-Q''s'!D80</f>
        <v>0.35273229742413187</v>
      </c>
      <c r="I76" s="56">
        <f>'[1]PROP-Q''s'!L80</f>
        <v>3.3421932132430356</v>
      </c>
      <c r="J76" s="41"/>
      <c r="K76" s="29"/>
      <c r="L76" s="41"/>
      <c r="M76" s="42"/>
      <c r="N76" s="29"/>
      <c r="O76" s="15" t="s">
        <v>225</v>
      </c>
      <c r="P76" s="46">
        <v>295</v>
      </c>
      <c r="Q76" s="43">
        <v>12.29</v>
      </c>
      <c r="R76" s="45">
        <v>1.63</v>
      </c>
      <c r="S76" s="44">
        <v>819.43</v>
      </c>
      <c r="T76" s="66">
        <v>18.57</v>
      </c>
      <c r="U76" s="92" t="s">
        <v>229</v>
      </c>
      <c r="V76" s="72" t="s">
        <v>229</v>
      </c>
      <c r="W76" s="80">
        <v>1</v>
      </c>
      <c r="X76" s="86" t="s">
        <v>237</v>
      </c>
      <c r="Y76" s="93"/>
      <c r="Z76" s="122" t="s">
        <v>295</v>
      </c>
      <c r="AA76" s="120"/>
      <c r="AB76" s="120"/>
      <c r="AC76" s="120"/>
      <c r="AD76" s="120"/>
      <c r="AE76" s="120"/>
      <c r="AF76" s="121"/>
      <c r="AH76" s="114">
        <v>24.998398964185782</v>
      </c>
      <c r="AI76" t="str">
        <f t="shared" si="4"/>
        <v/>
      </c>
    </row>
    <row r="77" spans="1:35" ht="15.75" thickBot="1" x14ac:dyDescent="0.3">
      <c r="A77" s="52">
        <f t="shared" si="3"/>
        <v>270</v>
      </c>
      <c r="B77" s="53" t="s">
        <v>95</v>
      </c>
      <c r="C77" s="54" t="s">
        <v>191</v>
      </c>
      <c r="D77" s="21">
        <v>15</v>
      </c>
      <c r="E77" s="14" t="s">
        <v>217</v>
      </c>
      <c r="F77" s="83">
        <f>'[1]PROP-Q''s'!B81</f>
        <v>1.1100000000000001</v>
      </c>
      <c r="G77" s="82">
        <f>'[1]PROP-Q''s'!C81</f>
        <v>5</v>
      </c>
      <c r="H77" s="28">
        <f>'[1]PROP-Q''s'!D81</f>
        <v>0.9</v>
      </c>
      <c r="I77" s="56">
        <f>'[1]PROP-Q''s'!L81</f>
        <v>5.0486077444426609</v>
      </c>
      <c r="J77" s="41"/>
      <c r="K77" s="29"/>
      <c r="L77" s="41"/>
      <c r="M77" s="42"/>
      <c r="N77" s="29"/>
      <c r="O77" s="15" t="s">
        <v>225</v>
      </c>
      <c r="P77" s="46">
        <v>9</v>
      </c>
      <c r="Q77" s="43">
        <v>9.7200000000000006</v>
      </c>
      <c r="R77" s="45">
        <v>2.36</v>
      </c>
      <c r="S77" s="44">
        <v>834.58</v>
      </c>
      <c r="T77" s="66">
        <v>1.1100000000000001</v>
      </c>
      <c r="U77" s="92" t="s">
        <v>229</v>
      </c>
      <c r="V77" s="72" t="s">
        <v>229</v>
      </c>
      <c r="W77" s="80">
        <v>2</v>
      </c>
      <c r="X77" s="86" t="s">
        <v>237</v>
      </c>
      <c r="Y77" s="93"/>
      <c r="Z77" s="122" t="s">
        <v>297</v>
      </c>
      <c r="AA77" s="120"/>
      <c r="AB77" s="120"/>
      <c r="AC77" s="120"/>
      <c r="AD77" s="120"/>
      <c r="AE77" s="120"/>
      <c r="AF77" s="121"/>
      <c r="AH77" s="114">
        <v>5</v>
      </c>
      <c r="AI77" t="str">
        <f t="shared" si="4"/>
        <v/>
      </c>
    </row>
    <row r="78" spans="1:35" ht="15.75" thickBot="1" x14ac:dyDescent="0.3">
      <c r="A78" s="52">
        <f t="shared" si="3"/>
        <v>275</v>
      </c>
      <c r="B78" s="53" t="s">
        <v>96</v>
      </c>
      <c r="C78" s="54" t="s">
        <v>192</v>
      </c>
      <c r="D78" s="21">
        <v>18</v>
      </c>
      <c r="E78" s="14" t="s">
        <v>217</v>
      </c>
      <c r="F78" s="83">
        <f>'[1]PROP-Q''s'!B82</f>
        <v>2.16</v>
      </c>
      <c r="G78" s="82">
        <f>'[1]PROP-Q''s'!C82</f>
        <v>5.4177367168507491</v>
      </c>
      <c r="H78" s="28">
        <f>'[1]PROP-Q''s'!D82</f>
        <v>0.9</v>
      </c>
      <c r="I78" s="56">
        <f>'[1]PROP-Q''s'!L82</f>
        <v>4.9957435142604014</v>
      </c>
      <c r="J78" s="41"/>
      <c r="K78" s="29"/>
      <c r="L78" s="41"/>
      <c r="M78" s="42"/>
      <c r="N78" s="29"/>
      <c r="O78" s="15" t="s">
        <v>225</v>
      </c>
      <c r="P78" s="46">
        <v>53</v>
      </c>
      <c r="Q78" s="43">
        <v>13.76</v>
      </c>
      <c r="R78" s="45">
        <v>5.39</v>
      </c>
      <c r="S78" s="44">
        <v>849.35</v>
      </c>
      <c r="T78" s="64">
        <v>0</v>
      </c>
      <c r="U78" s="85" t="s">
        <v>230</v>
      </c>
      <c r="V78" s="72" t="s">
        <v>321</v>
      </c>
      <c r="W78" s="80">
        <v>3</v>
      </c>
      <c r="X78" s="86" t="s">
        <v>247</v>
      </c>
      <c r="Y78" s="123" t="s">
        <v>250</v>
      </c>
      <c r="Z78" s="120"/>
      <c r="AA78" s="120"/>
      <c r="AB78" s="120"/>
      <c r="AC78" s="120"/>
      <c r="AD78" s="120"/>
      <c r="AE78" s="120"/>
      <c r="AF78" s="121"/>
      <c r="AH78" s="114">
        <v>5.4177367168507491</v>
      </c>
      <c r="AI78" t="str">
        <f t="shared" si="4"/>
        <v/>
      </c>
    </row>
    <row r="79" spans="1:35" ht="15.75" thickBot="1" x14ac:dyDescent="0.3">
      <c r="A79" s="52">
        <f t="shared" si="3"/>
        <v>280</v>
      </c>
      <c r="B79" s="53" t="s">
        <v>97</v>
      </c>
      <c r="C79" s="54" t="s">
        <v>192</v>
      </c>
      <c r="D79" s="21">
        <v>18</v>
      </c>
      <c r="E79" s="14" t="s">
        <v>217</v>
      </c>
      <c r="F79" s="83">
        <f>'[1]PROP-Q''s'!B83</f>
        <v>8.15</v>
      </c>
      <c r="G79" s="82">
        <f>'[1]PROP-Q''s'!C83</f>
        <v>15.562464835093568</v>
      </c>
      <c r="H79" s="28">
        <f>'[1]PROP-Q''s'!D83</f>
        <v>0.5</v>
      </c>
      <c r="I79" s="56">
        <f>'[1]PROP-Q''s'!L83</f>
        <v>3.9792987040658772</v>
      </c>
      <c r="J79" s="41"/>
      <c r="K79" s="29"/>
      <c r="L79" s="41"/>
      <c r="M79" s="42"/>
      <c r="N79" s="29"/>
      <c r="O79" s="15" t="s">
        <v>225</v>
      </c>
      <c r="P79" s="46">
        <v>53</v>
      </c>
      <c r="Q79" s="43">
        <v>9.11</v>
      </c>
      <c r="R79" s="45">
        <v>2.65</v>
      </c>
      <c r="S79" s="44">
        <v>848.06</v>
      </c>
      <c r="T79" s="64">
        <v>0</v>
      </c>
      <c r="U79" s="92" t="s">
        <v>230</v>
      </c>
      <c r="V79" s="72" t="s">
        <v>321</v>
      </c>
      <c r="W79" s="80">
        <v>3</v>
      </c>
      <c r="X79" s="86" t="s">
        <v>247</v>
      </c>
      <c r="Y79" s="125"/>
      <c r="Z79" s="122" t="s">
        <v>286</v>
      </c>
      <c r="AA79" s="120"/>
      <c r="AB79" s="120"/>
      <c r="AC79" s="120"/>
      <c r="AD79" s="120"/>
      <c r="AE79" s="120"/>
      <c r="AF79" s="121"/>
      <c r="AH79" s="114">
        <v>15.562464835093568</v>
      </c>
      <c r="AI79" t="str">
        <f t="shared" si="4"/>
        <v/>
      </c>
    </row>
    <row r="80" spans="1:35" ht="15.75" thickBot="1" x14ac:dyDescent="0.3">
      <c r="A80" s="52">
        <f t="shared" si="3"/>
        <v>285</v>
      </c>
      <c r="B80" s="53" t="s">
        <v>98</v>
      </c>
      <c r="C80" s="54" t="s">
        <v>194</v>
      </c>
      <c r="D80" s="21">
        <v>18</v>
      </c>
      <c r="E80" s="14" t="s">
        <v>217</v>
      </c>
      <c r="F80" s="83">
        <f>'[1]PROP-Q''s'!B84</f>
        <v>0.99</v>
      </c>
      <c r="G80" s="82">
        <f>'[1]PROP-Q''s'!C84</f>
        <v>5.7261110898631618</v>
      </c>
      <c r="H80" s="28">
        <f>'[1]PROP-Q''s'!D84</f>
        <v>0.9</v>
      </c>
      <c r="I80" s="56">
        <f>'[1]PROP-Q''s'!L84</f>
        <v>4.9574112064761486</v>
      </c>
      <c r="J80" s="41"/>
      <c r="K80" s="29"/>
      <c r="L80" s="41"/>
      <c r="M80" s="42"/>
      <c r="N80" s="29"/>
      <c r="O80" s="15" t="s">
        <v>225</v>
      </c>
      <c r="P80" s="46">
        <v>15</v>
      </c>
      <c r="Q80" s="43">
        <v>14.6</v>
      </c>
      <c r="R80" s="45">
        <v>2.5499999999999998</v>
      </c>
      <c r="S80" s="44">
        <v>873.34</v>
      </c>
      <c r="T80" s="64">
        <v>0</v>
      </c>
      <c r="U80" s="92" t="s">
        <v>229</v>
      </c>
      <c r="V80" s="72" t="s">
        <v>229</v>
      </c>
      <c r="W80" s="80">
        <v>2</v>
      </c>
      <c r="X80" s="86" t="s">
        <v>244</v>
      </c>
      <c r="Y80" s="93"/>
      <c r="Z80" s="120"/>
      <c r="AA80" s="120"/>
      <c r="AB80" s="120"/>
      <c r="AC80" s="120"/>
      <c r="AD80" s="120"/>
      <c r="AE80" s="120"/>
      <c r="AF80" s="121"/>
      <c r="AH80" s="114">
        <v>5.7261110898631618</v>
      </c>
      <c r="AI80" t="str">
        <f t="shared" si="4"/>
        <v/>
      </c>
    </row>
    <row r="81" spans="1:35" ht="15.75" thickBot="1" x14ac:dyDescent="0.3">
      <c r="A81" s="52">
        <f t="shared" si="3"/>
        <v>290</v>
      </c>
      <c r="B81" s="53" t="s">
        <v>99</v>
      </c>
      <c r="C81" s="54" t="s">
        <v>195</v>
      </c>
      <c r="D81" s="21">
        <v>18</v>
      </c>
      <c r="E81" s="14" t="s">
        <v>217</v>
      </c>
      <c r="F81" s="83">
        <f>'[1]PROP-Q''s'!B85</f>
        <v>0.68</v>
      </c>
      <c r="G81" s="82">
        <f>'[1]PROP-Q''s'!C85</f>
        <v>5</v>
      </c>
      <c r="H81" s="28">
        <f>'[1]PROP-Q''s'!D85</f>
        <v>0.57500000000000007</v>
      </c>
      <c r="I81" s="56">
        <f>'[1]PROP-Q''s'!L85</f>
        <v>5.0486077444426609</v>
      </c>
      <c r="J81" s="41"/>
      <c r="K81" s="29"/>
      <c r="L81" s="41"/>
      <c r="M81" s="42"/>
      <c r="N81" s="29"/>
      <c r="O81" s="15" t="s">
        <v>225</v>
      </c>
      <c r="P81" s="46">
        <v>15</v>
      </c>
      <c r="Q81" s="43">
        <v>15.28</v>
      </c>
      <c r="R81" s="45">
        <v>2.54</v>
      </c>
      <c r="S81" s="44">
        <v>877.92</v>
      </c>
      <c r="T81" s="64">
        <v>0</v>
      </c>
      <c r="U81" s="92" t="s">
        <v>229</v>
      </c>
      <c r="V81" s="72" t="s">
        <v>229</v>
      </c>
      <c r="W81" s="80">
        <v>2</v>
      </c>
      <c r="X81" s="86" t="s">
        <v>237</v>
      </c>
      <c r="Y81" s="93"/>
      <c r="Z81" s="122" t="s">
        <v>309</v>
      </c>
      <c r="AA81" s="120"/>
      <c r="AB81" s="120"/>
      <c r="AC81" s="120"/>
      <c r="AD81" s="120"/>
      <c r="AE81" s="120"/>
      <c r="AF81" s="121"/>
      <c r="AH81" s="114">
        <v>5</v>
      </c>
      <c r="AI81" t="str">
        <f t="shared" si="4"/>
        <v/>
      </c>
    </row>
    <row r="82" spans="1:35" ht="15.75" thickBot="1" x14ac:dyDescent="0.3">
      <c r="A82" s="52">
        <f t="shared" si="3"/>
        <v>295</v>
      </c>
      <c r="B82" s="53" t="s">
        <v>100</v>
      </c>
      <c r="C82" s="54" t="s">
        <v>196</v>
      </c>
      <c r="D82" s="21">
        <v>18</v>
      </c>
      <c r="E82" s="14" t="s">
        <v>217</v>
      </c>
      <c r="F82" s="83">
        <f>'[1]PROP-Q''s'!B86</f>
        <v>2.3800000000000003</v>
      </c>
      <c r="G82" s="82">
        <f>'[1]PROP-Q''s'!C86</f>
        <v>16.504618651035404</v>
      </c>
      <c r="H82" s="28">
        <f>'[1]PROP-Q''s'!D86</f>
        <v>0.22142857142857142</v>
      </c>
      <c r="I82" s="56">
        <f>'[1]PROP-Q''s'!L86</f>
        <v>3.9051867439907495</v>
      </c>
      <c r="J82" s="41"/>
      <c r="K82" s="29"/>
      <c r="L82" s="41"/>
      <c r="M82" s="42"/>
      <c r="N82" s="29"/>
      <c r="O82" s="15" t="s">
        <v>225</v>
      </c>
      <c r="P82" s="46">
        <v>15</v>
      </c>
      <c r="Q82" s="43">
        <v>14.58</v>
      </c>
      <c r="R82" s="45">
        <v>2.0499999999999998</v>
      </c>
      <c r="S82" s="44">
        <v>882.08</v>
      </c>
      <c r="T82" s="64">
        <v>0</v>
      </c>
      <c r="U82" s="92" t="s">
        <v>229</v>
      </c>
      <c r="V82" s="72" t="s">
        <v>320</v>
      </c>
      <c r="W82" s="80">
        <v>2</v>
      </c>
      <c r="X82" s="86" t="s">
        <v>237</v>
      </c>
      <c r="Y82" s="93"/>
      <c r="Z82" s="122" t="s">
        <v>310</v>
      </c>
      <c r="AA82" s="120"/>
      <c r="AB82" s="120"/>
      <c r="AC82" s="120"/>
      <c r="AD82" s="120"/>
      <c r="AE82" s="120"/>
      <c r="AF82" s="121"/>
      <c r="AH82" s="114">
        <v>16.504618651035404</v>
      </c>
      <c r="AI82" t="str">
        <f t="shared" si="4"/>
        <v/>
      </c>
    </row>
    <row r="83" spans="1:35" ht="15.75" thickBot="1" x14ac:dyDescent="0.3">
      <c r="A83" s="52">
        <f t="shared" si="3"/>
        <v>300</v>
      </c>
      <c r="B83" s="53" t="s">
        <v>101</v>
      </c>
      <c r="C83" s="54" t="s">
        <v>198</v>
      </c>
      <c r="D83" s="21">
        <v>24</v>
      </c>
      <c r="E83" s="14" t="s">
        <v>217</v>
      </c>
      <c r="F83" s="83">
        <f>'[1]PROP-Q''s'!B87</f>
        <v>9.7199999999999989</v>
      </c>
      <c r="G83" s="82">
        <f>'[1]PROP-Q''s'!C87</f>
        <v>21.227900897539858</v>
      </c>
      <c r="H83" s="28">
        <f>'[1]PROP-Q''s'!D87</f>
        <v>0.2461934156378601</v>
      </c>
      <c r="I83" s="56">
        <f>'[1]PROP-Q''s'!L87</f>
        <v>3.5710911689242693</v>
      </c>
      <c r="J83" s="41"/>
      <c r="K83" s="29"/>
      <c r="L83" s="41"/>
      <c r="M83" s="42"/>
      <c r="N83" s="29"/>
      <c r="O83" s="15" t="s">
        <v>225</v>
      </c>
      <c r="P83" s="46">
        <v>40</v>
      </c>
      <c r="Q83" s="43">
        <v>15.68</v>
      </c>
      <c r="R83" s="45">
        <v>3.93</v>
      </c>
      <c r="S83" s="44">
        <v>882.94</v>
      </c>
      <c r="T83" s="64">
        <v>0</v>
      </c>
      <c r="U83" s="92" t="s">
        <v>230</v>
      </c>
      <c r="V83" s="72" t="s">
        <v>229</v>
      </c>
      <c r="W83" s="80">
        <v>2</v>
      </c>
      <c r="X83" s="86" t="s">
        <v>243</v>
      </c>
      <c r="Y83" s="123" t="s">
        <v>250</v>
      </c>
      <c r="Z83" s="120"/>
      <c r="AA83" s="120"/>
      <c r="AB83" s="120"/>
      <c r="AC83" s="120"/>
      <c r="AD83" s="120"/>
      <c r="AE83" s="120"/>
      <c r="AF83" s="121"/>
      <c r="AH83" s="114">
        <v>21.227900897539858</v>
      </c>
      <c r="AI83" t="str">
        <f t="shared" si="4"/>
        <v/>
      </c>
    </row>
    <row r="84" spans="1:35" ht="15.75" thickBot="1" x14ac:dyDescent="0.3">
      <c r="A84" s="52">
        <f t="shared" si="3"/>
        <v>305</v>
      </c>
      <c r="B84" s="53" t="s">
        <v>102</v>
      </c>
      <c r="C84" s="54" t="s">
        <v>199</v>
      </c>
      <c r="D84" s="21">
        <v>24</v>
      </c>
      <c r="E84" s="14" t="s">
        <v>217</v>
      </c>
      <c r="F84" s="83">
        <f>'[1]PROP-Q''s'!B88</f>
        <v>2.5499999999999998</v>
      </c>
      <c r="G84" s="82">
        <f>'[1]PROP-Q''s'!C88</f>
        <v>16.660473466866176</v>
      </c>
      <c r="H84" s="28">
        <f>'[1]PROP-Q''s'!D88</f>
        <v>0.57500000000000007</v>
      </c>
      <c r="I84" s="56">
        <f>'[1]PROP-Q''s'!L88</f>
        <v>3.8931873843876286</v>
      </c>
      <c r="J84" s="41"/>
      <c r="K84" s="29"/>
      <c r="L84" s="41"/>
      <c r="M84" s="42"/>
      <c r="N84" s="29"/>
      <c r="O84" s="15" t="s">
        <v>225</v>
      </c>
      <c r="P84" s="46">
        <v>40</v>
      </c>
      <c r="Q84" s="43">
        <v>13.34</v>
      </c>
      <c r="R84" s="45">
        <v>3.94</v>
      </c>
      <c r="S84" s="44">
        <v>879.62</v>
      </c>
      <c r="T84" s="64">
        <v>0</v>
      </c>
      <c r="U84" s="92" t="s">
        <v>230</v>
      </c>
      <c r="V84" s="73" t="s">
        <v>229</v>
      </c>
      <c r="W84" s="80">
        <v>2</v>
      </c>
      <c r="X84" s="86" t="s">
        <v>243</v>
      </c>
      <c r="Y84" s="124"/>
      <c r="Z84" s="120"/>
      <c r="AA84" s="120"/>
      <c r="AB84" s="120"/>
      <c r="AC84" s="120"/>
      <c r="AD84" s="120"/>
      <c r="AE84" s="120"/>
      <c r="AF84" s="121"/>
      <c r="AH84" s="114">
        <v>16.660473466866176</v>
      </c>
      <c r="AI84" t="str">
        <f t="shared" si="4"/>
        <v/>
      </c>
    </row>
    <row r="85" spans="1:35" ht="15.75" thickBot="1" x14ac:dyDescent="0.3">
      <c r="A85" s="52">
        <f t="shared" si="3"/>
        <v>310</v>
      </c>
      <c r="B85" s="53" t="s">
        <v>103</v>
      </c>
      <c r="C85" s="54" t="s">
        <v>200</v>
      </c>
      <c r="D85" s="21">
        <v>24</v>
      </c>
      <c r="E85" s="14" t="s">
        <v>217</v>
      </c>
      <c r="F85" s="83">
        <f>'[1]PROP-Q''s'!B89</f>
        <v>1.8</v>
      </c>
      <c r="G85" s="82">
        <f>'[1]PROP-Q''s'!C89</f>
        <v>19.841572653663683</v>
      </c>
      <c r="H85" s="28">
        <f>'[1]PROP-Q''s'!D89</f>
        <v>0.9</v>
      </c>
      <c r="I85" s="56">
        <f>'[1]PROP-Q''s'!L89</f>
        <v>3.6631797523391376</v>
      </c>
      <c r="J85" s="41"/>
      <c r="K85" s="29"/>
      <c r="L85" s="41"/>
      <c r="M85" s="42"/>
      <c r="N85" s="29"/>
      <c r="O85" s="15" t="s">
        <v>225</v>
      </c>
      <c r="P85" s="46">
        <v>40</v>
      </c>
      <c r="Q85" s="43">
        <v>13.34</v>
      </c>
      <c r="R85" s="45">
        <v>3.95</v>
      </c>
      <c r="S85" s="44">
        <v>877</v>
      </c>
      <c r="T85" s="66">
        <v>7.7</v>
      </c>
      <c r="U85" s="92" t="s">
        <v>229</v>
      </c>
      <c r="V85" s="72" t="s">
        <v>229</v>
      </c>
      <c r="W85" s="80">
        <v>2</v>
      </c>
      <c r="X85" s="86" t="s">
        <v>243</v>
      </c>
      <c r="Y85" s="125"/>
      <c r="Z85" s="122" t="s">
        <v>285</v>
      </c>
      <c r="AA85" s="120"/>
      <c r="AB85" s="120"/>
      <c r="AC85" s="120"/>
      <c r="AD85" s="120"/>
      <c r="AE85" s="120"/>
      <c r="AF85" s="121"/>
      <c r="AH85" s="114">
        <v>19.841572653663683</v>
      </c>
      <c r="AI85" t="str">
        <f t="shared" si="4"/>
        <v/>
      </c>
    </row>
    <row r="86" spans="1:35" ht="15.75" thickBot="1" x14ac:dyDescent="0.3">
      <c r="A86" s="52">
        <f t="shared" si="3"/>
        <v>315</v>
      </c>
      <c r="B86" s="53" t="s">
        <v>104</v>
      </c>
      <c r="C86" s="54" t="s">
        <v>202</v>
      </c>
      <c r="D86" s="21">
        <v>18</v>
      </c>
      <c r="E86" s="14" t="s">
        <v>217</v>
      </c>
      <c r="F86" s="83">
        <f>'[1]PROP-Q''s'!B90</f>
        <v>5.04</v>
      </c>
      <c r="G86" s="82">
        <f>'[1]PROP-Q''s'!C90</f>
        <v>17.78155635943957</v>
      </c>
      <c r="H86" s="28">
        <f>'[1]PROP-Q''s'!D90</f>
        <v>0.41250000000000003</v>
      </c>
      <c r="I86" s="56">
        <f>'[1]PROP-Q''s'!L90</f>
        <v>3.8089628860190028</v>
      </c>
      <c r="J86" s="41"/>
      <c r="K86" s="29"/>
      <c r="L86" s="41"/>
      <c r="M86" s="42"/>
      <c r="N86" s="29"/>
      <c r="O86" s="15" t="s">
        <v>225</v>
      </c>
      <c r="P86" s="46">
        <v>28</v>
      </c>
      <c r="Q86" s="43">
        <v>10.24</v>
      </c>
      <c r="R86" s="45">
        <v>3.8</v>
      </c>
      <c r="S86" s="44">
        <v>900.1</v>
      </c>
      <c r="T86" s="64">
        <v>0</v>
      </c>
      <c r="U86" s="92" t="s">
        <v>230</v>
      </c>
      <c r="V86" s="72" t="s">
        <v>321</v>
      </c>
      <c r="W86" s="80">
        <v>2</v>
      </c>
      <c r="X86" s="86" t="s">
        <v>242</v>
      </c>
      <c r="Y86" s="123" t="s">
        <v>250</v>
      </c>
      <c r="Z86" s="122" t="s">
        <v>286</v>
      </c>
      <c r="AA86" s="120"/>
      <c r="AB86" s="120"/>
      <c r="AC86" s="120"/>
      <c r="AD86" s="120"/>
      <c r="AE86" s="120"/>
      <c r="AF86" s="121"/>
      <c r="AH86" s="114">
        <v>17.78155635943957</v>
      </c>
      <c r="AI86" t="str">
        <f t="shared" si="4"/>
        <v/>
      </c>
    </row>
    <row r="87" spans="1:35" ht="15.75" thickBot="1" x14ac:dyDescent="0.3">
      <c r="A87" s="52">
        <f t="shared" si="3"/>
        <v>320</v>
      </c>
      <c r="B87" s="53" t="s">
        <v>105</v>
      </c>
      <c r="C87" s="54" t="s">
        <v>202</v>
      </c>
      <c r="D87" s="21">
        <v>18</v>
      </c>
      <c r="E87" s="14" t="s">
        <v>217</v>
      </c>
      <c r="F87" s="83">
        <f>'[1]PROP-Q''s'!B91</f>
        <v>1.88</v>
      </c>
      <c r="G87" s="82">
        <f>'[1]PROP-Q''s'!C91</f>
        <v>19.646116599534977</v>
      </c>
      <c r="H87" s="28">
        <f>'[1]PROP-Q''s'!D91</f>
        <v>0.9</v>
      </c>
      <c r="I87" s="56">
        <f>'[1]PROP-Q''s'!L91</f>
        <v>3.6765394353510468</v>
      </c>
      <c r="J87" s="41"/>
      <c r="K87" s="29"/>
      <c r="L87" s="41"/>
      <c r="M87" s="42"/>
      <c r="N87" s="29"/>
      <c r="O87" s="15" t="s">
        <v>225</v>
      </c>
      <c r="P87" s="46">
        <v>28</v>
      </c>
      <c r="Q87" s="43">
        <v>11.6</v>
      </c>
      <c r="R87" s="45">
        <v>3.97</v>
      </c>
      <c r="S87" s="44">
        <v>898.82</v>
      </c>
      <c r="T87" s="64">
        <v>0</v>
      </c>
      <c r="U87" s="85" t="s">
        <v>323</v>
      </c>
      <c r="V87" s="72" t="s">
        <v>321</v>
      </c>
      <c r="W87" s="80">
        <v>2</v>
      </c>
      <c r="X87" s="86" t="s">
        <v>242</v>
      </c>
      <c r="Y87" s="125"/>
      <c r="Z87" s="122" t="s">
        <v>285</v>
      </c>
      <c r="AA87" s="120"/>
      <c r="AB87" s="120"/>
      <c r="AC87" s="120"/>
      <c r="AD87" s="120"/>
      <c r="AE87" s="120"/>
      <c r="AF87" s="121"/>
      <c r="AH87" s="114">
        <v>19.646116599534977</v>
      </c>
      <c r="AI87" t="str">
        <f t="shared" si="4"/>
        <v/>
      </c>
    </row>
    <row r="88" spans="1:35" ht="15.75" thickBot="1" x14ac:dyDescent="0.3">
      <c r="A88" s="52">
        <f t="shared" si="3"/>
        <v>325</v>
      </c>
      <c r="B88" s="53" t="s">
        <v>106</v>
      </c>
      <c r="C88" s="54" t="s">
        <v>203</v>
      </c>
      <c r="D88" s="21">
        <v>30</v>
      </c>
      <c r="E88" s="14" t="s">
        <v>217</v>
      </c>
      <c r="F88" s="83">
        <f>'[1]PROP-Q''s'!B92</f>
        <v>2.71</v>
      </c>
      <c r="G88" s="82">
        <f>'[1]PROP-Q''s'!C92</f>
        <v>9.0458725689519852</v>
      </c>
      <c r="H88" s="28">
        <f>'[1]PROP-Q''s'!D92</f>
        <v>0.9</v>
      </c>
      <c r="I88" s="56">
        <f>'[1]PROP-Q''s'!L92</f>
        <v>4.5785991550961977</v>
      </c>
      <c r="J88" s="41"/>
      <c r="K88" s="29"/>
      <c r="L88" s="41"/>
      <c r="M88" s="42"/>
      <c r="N88" s="29"/>
      <c r="O88" s="15" t="s">
        <v>225</v>
      </c>
      <c r="P88" s="46">
        <v>81</v>
      </c>
      <c r="Q88" s="43">
        <v>10.23</v>
      </c>
      <c r="R88" s="45">
        <v>2.17</v>
      </c>
      <c r="S88" s="44">
        <v>885.41</v>
      </c>
      <c r="T88" s="64">
        <v>0</v>
      </c>
      <c r="U88" s="85" t="s">
        <v>230</v>
      </c>
      <c r="V88" s="72" t="s">
        <v>321</v>
      </c>
      <c r="W88" s="80">
        <v>1</v>
      </c>
      <c r="X88" s="86" t="s">
        <v>248</v>
      </c>
      <c r="Y88" s="123" t="s">
        <v>250</v>
      </c>
      <c r="Z88" s="120"/>
      <c r="AA88" s="120"/>
      <c r="AB88" s="120"/>
      <c r="AC88" s="120"/>
      <c r="AD88" s="120"/>
      <c r="AE88" s="120"/>
      <c r="AF88" s="121"/>
      <c r="AH88" s="114">
        <v>9.0458725689519852</v>
      </c>
      <c r="AI88" t="str">
        <f t="shared" si="4"/>
        <v/>
      </c>
    </row>
    <row r="89" spans="1:35" ht="15.75" thickBot="1" x14ac:dyDescent="0.3">
      <c r="A89" s="52">
        <f t="shared" si="3"/>
        <v>330</v>
      </c>
      <c r="B89" s="53" t="s">
        <v>107</v>
      </c>
      <c r="C89" s="54" t="s">
        <v>204</v>
      </c>
      <c r="D89" s="21">
        <v>30</v>
      </c>
      <c r="E89" s="14" t="s">
        <v>217</v>
      </c>
      <c r="F89" s="83">
        <f>'[1]PROP-Q''s'!B93</f>
        <v>2.54</v>
      </c>
      <c r="G89" s="82">
        <f>'[1]PROP-Q''s'!C93</f>
        <v>9.9869143995424956</v>
      </c>
      <c r="H89" s="28">
        <f>'[1]PROP-Q''s'!D93</f>
        <v>0.57500000000000007</v>
      </c>
      <c r="I89" s="56">
        <f>'[1]PROP-Q''s'!L93</f>
        <v>4.4813533227786628</v>
      </c>
      <c r="J89" s="41"/>
      <c r="K89" s="29"/>
      <c r="L89" s="41"/>
      <c r="M89" s="42"/>
      <c r="N89" s="29"/>
      <c r="O89" s="15" t="s">
        <v>225</v>
      </c>
      <c r="P89" s="46">
        <v>81</v>
      </c>
      <c r="Q89" s="43">
        <v>11.91</v>
      </c>
      <c r="R89" s="45">
        <v>1.77</v>
      </c>
      <c r="S89" s="44">
        <v>883.31</v>
      </c>
      <c r="T89" s="64">
        <v>0</v>
      </c>
      <c r="U89" s="92" t="s">
        <v>230</v>
      </c>
      <c r="V89" s="72" t="s">
        <v>321</v>
      </c>
      <c r="W89" s="80">
        <v>1</v>
      </c>
      <c r="X89" s="86" t="s">
        <v>248</v>
      </c>
      <c r="Y89" s="124"/>
      <c r="Z89" s="120"/>
      <c r="AA89" s="120"/>
      <c r="AB89" s="120"/>
      <c r="AC89" s="120"/>
      <c r="AD89" s="120"/>
      <c r="AE89" s="120"/>
      <c r="AF89" s="121"/>
      <c r="AH89" s="114">
        <v>9.9869143995424956</v>
      </c>
      <c r="AI89" t="str">
        <f t="shared" si="4"/>
        <v/>
      </c>
    </row>
    <row r="90" spans="1:35" ht="15.75" thickBot="1" x14ac:dyDescent="0.3">
      <c r="A90" s="52">
        <f t="shared" si="3"/>
        <v>335</v>
      </c>
      <c r="B90" s="53" t="s">
        <v>108</v>
      </c>
      <c r="C90" s="54" t="s">
        <v>284</v>
      </c>
      <c r="D90" s="21">
        <v>18</v>
      </c>
      <c r="E90" s="14" t="s">
        <v>217</v>
      </c>
      <c r="F90" s="83">
        <f>'[1]PROP-Q''s'!B94</f>
        <v>1.43</v>
      </c>
      <c r="G90" s="82">
        <f>'[1]PROP-Q''s'!C94</f>
        <v>8.5644097641363572</v>
      </c>
      <c r="H90" s="28">
        <f>'[1]PROP-Q''s'!D94</f>
        <v>0.57499999999999996</v>
      </c>
      <c r="I90" s="56">
        <f>'[1]PROP-Q''s'!L94</f>
        <v>4.6299722264437806</v>
      </c>
      <c r="J90" s="41"/>
      <c r="K90" s="29"/>
      <c r="L90" s="41"/>
      <c r="M90" s="42"/>
      <c r="N90" s="29"/>
      <c r="O90" s="15"/>
      <c r="P90" s="46"/>
      <c r="Q90" s="43"/>
      <c r="R90" s="45"/>
      <c r="S90" s="44"/>
      <c r="T90" s="66"/>
      <c r="U90" s="66"/>
      <c r="V90" s="74"/>
      <c r="W90" s="81"/>
      <c r="X90" s="77"/>
      <c r="Y90" s="124"/>
      <c r="Z90" s="120" t="s">
        <v>228</v>
      </c>
      <c r="AA90" s="120"/>
      <c r="AB90" s="120"/>
      <c r="AC90" s="120"/>
      <c r="AD90" s="120"/>
      <c r="AE90" s="120"/>
      <c r="AF90" s="121"/>
      <c r="AH90" s="114">
        <v>8.5644097641363572</v>
      </c>
      <c r="AI90" t="str">
        <f t="shared" si="4"/>
        <v/>
      </c>
    </row>
    <row r="91" spans="1:35" ht="15.75" thickBot="1" x14ac:dyDescent="0.3">
      <c r="A91" s="52">
        <f t="shared" si="3"/>
        <v>340</v>
      </c>
      <c r="B91" s="53" t="s">
        <v>109</v>
      </c>
      <c r="C91" s="54" t="s">
        <v>205</v>
      </c>
      <c r="D91" s="21">
        <v>24</v>
      </c>
      <c r="E91" s="14" t="s">
        <v>217</v>
      </c>
      <c r="F91" s="83">
        <f>'[1]PROP-Q''s'!B95</f>
        <v>12.77</v>
      </c>
      <c r="G91" s="82">
        <f>'[1]PROP-Q''s'!C95</f>
        <v>12.522580333879306</v>
      </c>
      <c r="H91" s="28">
        <f>'[1]PROP-Q''s'!D95</f>
        <v>0.3518010963194988</v>
      </c>
      <c r="I91" s="56">
        <f>'[1]PROP-Q''s'!L95</f>
        <v>4.2384451991056897</v>
      </c>
      <c r="J91" s="41"/>
      <c r="K91" s="29"/>
      <c r="L91" s="41"/>
      <c r="M91" s="42"/>
      <c r="N91" s="29"/>
      <c r="O91" s="15" t="s">
        <v>225</v>
      </c>
      <c r="P91" s="46">
        <v>81</v>
      </c>
      <c r="Q91" s="43">
        <v>9.9700000000000006</v>
      </c>
      <c r="R91" s="45">
        <v>2.9</v>
      </c>
      <c r="S91" s="44">
        <v>888.34</v>
      </c>
      <c r="T91" s="64">
        <v>0</v>
      </c>
      <c r="U91" s="92" t="s">
        <v>230</v>
      </c>
      <c r="V91" s="72" t="s">
        <v>320</v>
      </c>
      <c r="W91" s="80"/>
      <c r="X91" s="86" t="s">
        <v>248</v>
      </c>
      <c r="Y91" s="124"/>
      <c r="Z91" s="122" t="s">
        <v>286</v>
      </c>
      <c r="AA91" s="120"/>
      <c r="AB91" s="120"/>
      <c r="AC91" s="120"/>
      <c r="AD91" s="120"/>
      <c r="AE91" s="120"/>
      <c r="AF91" s="121"/>
      <c r="AH91" s="114">
        <v>12.522580333879306</v>
      </c>
      <c r="AI91" t="str">
        <f t="shared" si="4"/>
        <v/>
      </c>
    </row>
    <row r="92" spans="1:35" ht="15.75" thickBot="1" x14ac:dyDescent="0.3">
      <c r="A92" s="52">
        <v>341</v>
      </c>
      <c r="B92" s="53" t="s">
        <v>110</v>
      </c>
      <c r="C92" s="54" t="s">
        <v>206</v>
      </c>
      <c r="D92" s="21">
        <v>30</v>
      </c>
      <c r="E92" s="14" t="s">
        <v>217</v>
      </c>
      <c r="F92" s="83">
        <f>'[1]PROP-Q''s'!B96</f>
        <v>1.27</v>
      </c>
      <c r="G92" s="82">
        <f>'[1]PROP-Q''s'!C96</f>
        <v>8.6307156925916271</v>
      </c>
      <c r="H92" s="28">
        <f>'[1]PROP-Q''s'!D96</f>
        <v>0.57500000000000007</v>
      </c>
      <c r="I92" s="56">
        <f>'[1]PROP-Q''s'!L96</f>
        <v>4.622830153746313</v>
      </c>
      <c r="J92" s="41"/>
      <c r="K92" s="29"/>
      <c r="L92" s="41"/>
      <c r="M92" s="42"/>
      <c r="N92" s="29"/>
      <c r="O92" s="15" t="s">
        <v>225</v>
      </c>
      <c r="P92" s="46">
        <v>81</v>
      </c>
      <c r="Q92" s="43">
        <v>9.5399999999999991</v>
      </c>
      <c r="R92" s="45">
        <v>1.97</v>
      </c>
      <c r="S92" s="44">
        <v>886.29</v>
      </c>
      <c r="T92" s="64">
        <v>0</v>
      </c>
      <c r="U92" s="85" t="s">
        <v>230</v>
      </c>
      <c r="V92" s="72" t="s">
        <v>321</v>
      </c>
      <c r="W92" s="80">
        <v>1</v>
      </c>
      <c r="X92" s="86" t="s">
        <v>248</v>
      </c>
      <c r="Y92" s="125"/>
      <c r="Z92" s="120"/>
      <c r="AA92" s="120"/>
      <c r="AB92" s="120"/>
      <c r="AC92" s="120"/>
      <c r="AD92" s="120"/>
      <c r="AE92" s="120"/>
      <c r="AF92" s="121"/>
      <c r="AH92" s="114">
        <v>8.6307156925916271</v>
      </c>
      <c r="AI92" t="str">
        <f t="shared" si="4"/>
        <v/>
      </c>
    </row>
    <row r="93" spans="1:35" ht="15.75" thickBot="1" x14ac:dyDescent="0.3">
      <c r="A93" s="52">
        <f>A91+5</f>
        <v>345</v>
      </c>
      <c r="B93" s="53" t="s">
        <v>111</v>
      </c>
      <c r="C93" s="54" t="s">
        <v>207</v>
      </c>
      <c r="D93" s="21">
        <v>24</v>
      </c>
      <c r="E93" s="14" t="s">
        <v>217</v>
      </c>
      <c r="F93" s="83">
        <f>'[1]PROP-Q''s'!B97</f>
        <v>1.58</v>
      </c>
      <c r="G93" s="82">
        <f>'[1]PROP-Q''s'!C97</f>
        <v>8.4408291236669815</v>
      </c>
      <c r="H93" s="28">
        <f>'[1]PROP-Q''s'!D97</f>
        <v>0.57500000000000007</v>
      </c>
      <c r="I93" s="56">
        <f>'[1]PROP-Q''s'!L97</f>
        <v>4.64334156848071</v>
      </c>
      <c r="J93" s="41"/>
      <c r="K93" s="29"/>
      <c r="L93" s="41"/>
      <c r="M93" s="42"/>
      <c r="N93" s="29"/>
      <c r="O93" s="15" t="s">
        <v>225</v>
      </c>
      <c r="P93" s="46">
        <v>90</v>
      </c>
      <c r="Q93" s="43">
        <v>10.29</v>
      </c>
      <c r="R93" s="45">
        <v>2.67</v>
      </c>
      <c r="S93" s="44">
        <v>867.48</v>
      </c>
      <c r="T93" s="64">
        <v>0</v>
      </c>
      <c r="U93" s="85" t="s">
        <v>230</v>
      </c>
      <c r="V93" s="72" t="s">
        <v>320</v>
      </c>
      <c r="W93" s="80">
        <v>1</v>
      </c>
      <c r="X93" s="86" t="s">
        <v>248</v>
      </c>
      <c r="Y93" s="123" t="s">
        <v>250</v>
      </c>
      <c r="Z93" s="120"/>
      <c r="AA93" s="120"/>
      <c r="AB93" s="120"/>
      <c r="AC93" s="120"/>
      <c r="AD93" s="120"/>
      <c r="AE93" s="120"/>
      <c r="AF93" s="121"/>
      <c r="AH93" s="114">
        <v>8.4408291236669815</v>
      </c>
      <c r="AI93" t="str">
        <f t="shared" si="4"/>
        <v/>
      </c>
    </row>
    <row r="94" spans="1:35" ht="15.75" thickBot="1" x14ac:dyDescent="0.3">
      <c r="A94" s="52">
        <f t="shared" si="3"/>
        <v>350</v>
      </c>
      <c r="B94" s="53" t="s">
        <v>112</v>
      </c>
      <c r="C94" s="54" t="s">
        <v>208</v>
      </c>
      <c r="D94" s="21">
        <v>24</v>
      </c>
      <c r="E94" s="14" t="s">
        <v>217</v>
      </c>
      <c r="F94" s="83">
        <f>'[1]PROP-Q''s'!B98</f>
        <v>1.25</v>
      </c>
      <c r="G94" s="82">
        <f>'[1]PROP-Q''s'!C98</f>
        <v>9.0776862533614562</v>
      </c>
      <c r="H94" s="28">
        <f>'[1]PROP-Q''s'!D98</f>
        <v>0.9</v>
      </c>
      <c r="I94" s="56">
        <f>'[1]PROP-Q''s'!L98</f>
        <v>4.5752439697528908</v>
      </c>
      <c r="J94" s="41"/>
      <c r="K94" s="29"/>
      <c r="L94" s="41"/>
      <c r="M94" s="42"/>
      <c r="N94" s="29"/>
      <c r="O94" s="15" t="s">
        <v>225</v>
      </c>
      <c r="P94" s="46">
        <v>90</v>
      </c>
      <c r="Q94" s="43">
        <v>12.77</v>
      </c>
      <c r="R94" s="45">
        <v>4.08</v>
      </c>
      <c r="S94" s="44">
        <v>872.16</v>
      </c>
      <c r="T94" s="64">
        <v>0</v>
      </c>
      <c r="U94" s="85" t="s">
        <v>230</v>
      </c>
      <c r="V94" s="72" t="s">
        <v>321</v>
      </c>
      <c r="W94" s="80">
        <v>1</v>
      </c>
      <c r="X94" s="86" t="s">
        <v>248</v>
      </c>
      <c r="Y94" s="124"/>
      <c r="Z94" s="120"/>
      <c r="AA94" s="120"/>
      <c r="AB94" s="120"/>
      <c r="AC94" s="120"/>
      <c r="AD94" s="120"/>
      <c r="AE94" s="120"/>
      <c r="AF94" s="121"/>
      <c r="AH94" s="114">
        <v>9.0776862533614562</v>
      </c>
      <c r="AI94" t="str">
        <f t="shared" si="4"/>
        <v/>
      </c>
    </row>
    <row r="95" spans="1:35" ht="15.75" thickBot="1" x14ac:dyDescent="0.3">
      <c r="A95" s="52">
        <f t="shared" si="3"/>
        <v>355</v>
      </c>
      <c r="B95" s="53" t="s">
        <v>113</v>
      </c>
      <c r="C95" s="54" t="s">
        <v>208</v>
      </c>
      <c r="D95" s="21">
        <v>24</v>
      </c>
      <c r="E95" s="14" t="s">
        <v>217</v>
      </c>
      <c r="F95" s="83">
        <f>'[1]PROP-Q''s'!B99</f>
        <v>1.57</v>
      </c>
      <c r="G95" s="82">
        <f>'[1]PROP-Q''s'!C99</f>
        <v>8.9989901891778175</v>
      </c>
      <c r="H95" s="28">
        <f>'[1]PROP-Q''s'!D99</f>
        <v>0.57499999999999996</v>
      </c>
      <c r="I95" s="56">
        <f>'[1]PROP-Q''s'!L99</f>
        <v>4.5835523542058496</v>
      </c>
      <c r="J95" s="41"/>
      <c r="K95" s="29"/>
      <c r="L95" s="41"/>
      <c r="M95" s="42"/>
      <c r="N95" s="29"/>
      <c r="O95" s="15" t="s">
        <v>225</v>
      </c>
      <c r="P95" s="46">
        <v>90</v>
      </c>
      <c r="Q95" s="43">
        <v>15</v>
      </c>
      <c r="R95" s="45">
        <v>2.14</v>
      </c>
      <c r="S95" s="44">
        <v>871.36</v>
      </c>
      <c r="T95" s="64">
        <v>0</v>
      </c>
      <c r="U95" s="85" t="s">
        <v>230</v>
      </c>
      <c r="V95" s="72" t="s">
        <v>321</v>
      </c>
      <c r="W95" s="80">
        <v>1</v>
      </c>
      <c r="X95" s="86" t="s">
        <v>248</v>
      </c>
      <c r="Y95" s="124"/>
      <c r="Z95" s="120"/>
      <c r="AA95" s="120"/>
      <c r="AB95" s="120"/>
      <c r="AC95" s="120"/>
      <c r="AD95" s="120"/>
      <c r="AE95" s="120"/>
      <c r="AF95" s="121"/>
      <c r="AH95" s="114">
        <v>8.9989901891778175</v>
      </c>
      <c r="AI95" t="str">
        <f t="shared" si="4"/>
        <v/>
      </c>
    </row>
    <row r="96" spans="1:35" ht="15.75" thickBot="1" x14ac:dyDescent="0.3">
      <c r="A96" s="52">
        <f t="shared" si="3"/>
        <v>360</v>
      </c>
      <c r="B96" s="53" t="s">
        <v>114</v>
      </c>
      <c r="C96" s="54" t="s">
        <v>208</v>
      </c>
      <c r="D96" s="21">
        <v>24</v>
      </c>
      <c r="E96" s="14" t="s">
        <v>217</v>
      </c>
      <c r="F96" s="83">
        <f>'[1]PROP-Q''s'!B100</f>
        <v>14.01</v>
      </c>
      <c r="G96" s="82">
        <f>'[1]PROP-Q''s'!C100</f>
        <v>15.317874129912088</v>
      </c>
      <c r="H96" s="28">
        <f>'[1]PROP-Q''s'!D100</f>
        <v>0.55535331905781593</v>
      </c>
      <c r="I96" s="56">
        <f>'[1]PROP-Q''s'!L100</f>
        <v>3.9989923916195225</v>
      </c>
      <c r="J96" s="41"/>
      <c r="K96" s="29"/>
      <c r="L96" s="41"/>
      <c r="M96" s="42"/>
      <c r="N96" s="29"/>
      <c r="O96" s="15" t="s">
        <v>225</v>
      </c>
      <c r="P96" s="46">
        <v>90</v>
      </c>
      <c r="Q96" s="43">
        <v>10.45</v>
      </c>
      <c r="R96" s="45">
        <v>1.59</v>
      </c>
      <c r="S96" s="44">
        <v>871.22</v>
      </c>
      <c r="T96" s="64">
        <v>0</v>
      </c>
      <c r="U96" s="92" t="s">
        <v>229</v>
      </c>
      <c r="V96" s="72" t="s">
        <v>321</v>
      </c>
      <c r="W96" s="80">
        <v>1</v>
      </c>
      <c r="X96" s="86" t="s">
        <v>248</v>
      </c>
      <c r="Y96" s="125"/>
      <c r="Z96" s="122" t="s">
        <v>286</v>
      </c>
      <c r="AA96" s="120"/>
      <c r="AB96" s="120"/>
      <c r="AC96" s="120"/>
      <c r="AD96" s="120"/>
      <c r="AE96" s="120"/>
      <c r="AF96" s="121"/>
      <c r="AH96" s="114">
        <v>15.317874129912088</v>
      </c>
      <c r="AI96" t="str">
        <f t="shared" si="4"/>
        <v/>
      </c>
    </row>
    <row r="97" spans="1:35" ht="15.75" thickBot="1" x14ac:dyDescent="0.3">
      <c r="A97" s="52">
        <f t="shared" si="3"/>
        <v>365</v>
      </c>
      <c r="B97" s="53" t="s">
        <v>115</v>
      </c>
      <c r="C97" s="54" t="s">
        <v>209</v>
      </c>
      <c r="D97" s="21">
        <v>36</v>
      </c>
      <c r="E97" s="14" t="s">
        <v>217</v>
      </c>
      <c r="F97" s="83">
        <f>'[1]PROP-Q''s'!B101</f>
        <v>2.37</v>
      </c>
      <c r="G97" s="82">
        <f>'[1]PROP-Q''s'!C101</f>
        <v>17.739743407664712</v>
      </c>
      <c r="H97" s="28">
        <f>'[1]PROP-Q''s'!D101</f>
        <v>0.57500000000000007</v>
      </c>
      <c r="I97" s="56">
        <f>'[1]PROP-Q''s'!L101</f>
        <v>3.8120399012411972</v>
      </c>
      <c r="J97" s="41"/>
      <c r="K97" s="29"/>
      <c r="L97" s="41"/>
      <c r="M97" s="42"/>
      <c r="N97" s="29"/>
      <c r="O97" s="15" t="s">
        <v>225</v>
      </c>
      <c r="P97" s="46">
        <v>154</v>
      </c>
      <c r="Q97" s="43">
        <v>21.94</v>
      </c>
      <c r="R97" s="45">
        <v>4.2300000000000004</v>
      </c>
      <c r="S97" s="44">
        <v>865.45</v>
      </c>
      <c r="T97" s="64">
        <v>0</v>
      </c>
      <c r="U97" s="92" t="s">
        <v>230</v>
      </c>
      <c r="V97" s="72" t="s">
        <v>320</v>
      </c>
      <c r="W97" s="80">
        <v>3</v>
      </c>
      <c r="X97" s="86" t="s">
        <v>236</v>
      </c>
      <c r="Y97" s="123" t="s">
        <v>250</v>
      </c>
      <c r="Z97" s="120"/>
      <c r="AA97" s="120"/>
      <c r="AB97" s="120"/>
      <c r="AC97" s="120"/>
      <c r="AD97" s="120"/>
      <c r="AE97" s="120"/>
      <c r="AF97" s="121"/>
      <c r="AH97" s="114">
        <v>17.739743407664712</v>
      </c>
      <c r="AI97" t="str">
        <f t="shared" si="4"/>
        <v/>
      </c>
    </row>
    <row r="98" spans="1:35" ht="15.75" thickBot="1" x14ac:dyDescent="0.3">
      <c r="A98" s="52">
        <f t="shared" si="3"/>
        <v>370</v>
      </c>
      <c r="B98" s="53" t="s">
        <v>116</v>
      </c>
      <c r="C98" s="54" t="s">
        <v>210</v>
      </c>
      <c r="D98" s="21">
        <v>36</v>
      </c>
      <c r="E98" s="14" t="s">
        <v>217</v>
      </c>
      <c r="F98" s="83">
        <f>'[1]PROP-Q''s'!B102</f>
        <v>2.42</v>
      </c>
      <c r="G98" s="82">
        <f>'[1]PROP-Q''s'!C102</f>
        <v>17.523449366348249</v>
      </c>
      <c r="H98" s="28">
        <f>'[1]PROP-Q''s'!D102</f>
        <v>0.9</v>
      </c>
      <c r="I98" s="56">
        <f>'[1]PROP-Q''s'!L102</f>
        <v>3.8280352264573168</v>
      </c>
      <c r="J98" s="41"/>
      <c r="K98" s="29"/>
      <c r="L98" s="41"/>
      <c r="M98" s="42"/>
      <c r="N98" s="29"/>
      <c r="O98" s="15" t="s">
        <v>225</v>
      </c>
      <c r="P98" s="46">
        <v>154</v>
      </c>
      <c r="Q98" s="43">
        <v>20.97</v>
      </c>
      <c r="R98" s="45">
        <v>3.64</v>
      </c>
      <c r="S98" s="44">
        <v>867.96</v>
      </c>
      <c r="T98" s="64">
        <v>0</v>
      </c>
      <c r="U98" s="85" t="s">
        <v>230</v>
      </c>
      <c r="V98" s="73" t="s">
        <v>321</v>
      </c>
      <c r="W98" s="80">
        <v>3</v>
      </c>
      <c r="X98" s="86" t="s">
        <v>236</v>
      </c>
      <c r="Y98" s="124"/>
      <c r="Z98" s="120"/>
      <c r="AA98" s="120"/>
      <c r="AB98" s="120"/>
      <c r="AC98" s="120"/>
      <c r="AD98" s="120"/>
      <c r="AE98" s="120"/>
      <c r="AF98" s="121"/>
      <c r="AH98" s="114">
        <v>17.523449366348249</v>
      </c>
      <c r="AI98" t="str">
        <f t="shared" si="4"/>
        <v/>
      </c>
    </row>
    <row r="99" spans="1:35" ht="15.75" thickBot="1" x14ac:dyDescent="0.3">
      <c r="A99" s="52">
        <f t="shared" si="3"/>
        <v>375</v>
      </c>
      <c r="B99" s="53" t="s">
        <v>117</v>
      </c>
      <c r="C99" s="54" t="s">
        <v>211</v>
      </c>
      <c r="D99" s="21">
        <v>36</v>
      </c>
      <c r="E99" s="14" t="s">
        <v>217</v>
      </c>
      <c r="F99" s="83">
        <f>'[1]PROP-Q''s'!B103</f>
        <v>1.84</v>
      </c>
      <c r="G99" s="82">
        <f>'[1]PROP-Q''s'!C103</f>
        <v>16.418313735296426</v>
      </c>
      <c r="H99" s="28">
        <f>'[1]PROP-Q''s'!D103</f>
        <v>0.57499999999999996</v>
      </c>
      <c r="I99" s="56">
        <f>'[1]PROP-Q''s'!L103</f>
        <v>3.9118627053491353</v>
      </c>
      <c r="J99" s="41"/>
      <c r="K99" s="29"/>
      <c r="L99" s="41"/>
      <c r="M99" s="42"/>
      <c r="N99" s="29"/>
      <c r="O99" s="15" t="s">
        <v>225</v>
      </c>
      <c r="P99" s="46">
        <v>154</v>
      </c>
      <c r="Q99" s="43">
        <v>13.44</v>
      </c>
      <c r="R99" s="45">
        <v>2.83</v>
      </c>
      <c r="S99" s="44">
        <v>868.7</v>
      </c>
      <c r="T99" s="64">
        <v>0</v>
      </c>
      <c r="U99" s="85" t="s">
        <v>230</v>
      </c>
      <c r="V99" s="72" t="s">
        <v>321</v>
      </c>
      <c r="W99" s="80">
        <v>3</v>
      </c>
      <c r="X99" s="86" t="s">
        <v>236</v>
      </c>
      <c r="Y99" s="124"/>
      <c r="Z99" s="120"/>
      <c r="AA99" s="120"/>
      <c r="AB99" s="120"/>
      <c r="AC99" s="120"/>
      <c r="AD99" s="120"/>
      <c r="AE99" s="120"/>
      <c r="AF99" s="121"/>
      <c r="AH99" s="114">
        <v>16.418313735296426</v>
      </c>
      <c r="AI99" t="str">
        <f t="shared" si="4"/>
        <v/>
      </c>
    </row>
    <row r="100" spans="1:35" ht="15.75" thickBot="1" x14ac:dyDescent="0.3">
      <c r="A100" s="52">
        <f t="shared" si="3"/>
        <v>380</v>
      </c>
      <c r="B100" s="53" t="s">
        <v>118</v>
      </c>
      <c r="C100" s="54" t="s">
        <v>212</v>
      </c>
      <c r="D100" s="21">
        <v>36</v>
      </c>
      <c r="E100" s="14" t="s">
        <v>217</v>
      </c>
      <c r="F100" s="83">
        <f>'[1]PROP-Q''s'!B104</f>
        <v>25.49</v>
      </c>
      <c r="G100" s="82">
        <f>'[1]PROP-Q''s'!C104</f>
        <v>14.923191474497399</v>
      </c>
      <c r="H100" s="28">
        <f>'[1]PROP-Q''s'!D104</f>
        <v>0.57746174970576702</v>
      </c>
      <c r="I100" s="56">
        <f>'[1]PROP-Q''s'!L104</f>
        <v>4.0311777349228981</v>
      </c>
      <c r="J100" s="41"/>
      <c r="K100" s="29"/>
      <c r="L100" s="41"/>
      <c r="M100" s="42"/>
      <c r="N100" s="29"/>
      <c r="O100" s="15" t="s">
        <v>225</v>
      </c>
      <c r="P100" s="46">
        <v>154</v>
      </c>
      <c r="Q100" s="43">
        <v>9.23</v>
      </c>
      <c r="R100" s="45">
        <v>2.2599999999999998</v>
      </c>
      <c r="S100" s="44">
        <v>868.32</v>
      </c>
      <c r="T100" s="64">
        <v>0</v>
      </c>
      <c r="U100" s="92" t="s">
        <v>230</v>
      </c>
      <c r="V100" s="72" t="s">
        <v>321</v>
      </c>
      <c r="W100" s="80">
        <v>3</v>
      </c>
      <c r="X100" s="86" t="s">
        <v>236</v>
      </c>
      <c r="Y100" s="125"/>
      <c r="Z100" s="120"/>
      <c r="AA100" s="120"/>
      <c r="AB100" s="120"/>
      <c r="AC100" s="120"/>
      <c r="AD100" s="120"/>
      <c r="AE100" s="120"/>
      <c r="AF100" s="121"/>
      <c r="AH100" s="114">
        <v>14.923191474497399</v>
      </c>
      <c r="AI100" t="str">
        <f t="shared" si="4"/>
        <v/>
      </c>
    </row>
    <row r="101" spans="1:35" ht="15.75" thickBot="1" x14ac:dyDescent="0.3">
      <c r="A101" s="52">
        <f t="shared" si="3"/>
        <v>385</v>
      </c>
      <c r="B101" s="53" t="s">
        <v>119</v>
      </c>
      <c r="C101" s="54" t="s">
        <v>213</v>
      </c>
      <c r="D101" s="21">
        <v>18</v>
      </c>
      <c r="E101" s="14" t="s">
        <v>217</v>
      </c>
      <c r="F101" s="83">
        <f>'[1]PROP-Q''s'!B105</f>
        <v>0.18</v>
      </c>
      <c r="G101" s="82">
        <f>'[1]PROP-Q''s'!C105</f>
        <v>5</v>
      </c>
      <c r="H101" s="28">
        <f>'[1]PROP-Q''s'!D105</f>
        <v>0.57500000000000007</v>
      </c>
      <c r="I101" s="56">
        <f>'[1]PROP-Q''s'!L105</f>
        <v>5.0486077444426609</v>
      </c>
      <c r="J101" s="41"/>
      <c r="K101" s="29"/>
      <c r="L101" s="41"/>
      <c r="M101" s="42"/>
      <c r="N101" s="29"/>
      <c r="O101" s="15" t="s">
        <v>225</v>
      </c>
      <c r="P101" s="46">
        <v>8</v>
      </c>
      <c r="Q101" s="43">
        <v>11.72</v>
      </c>
      <c r="R101" s="45">
        <v>1.19</v>
      </c>
      <c r="S101" s="44">
        <v>892.23</v>
      </c>
      <c r="T101" s="66">
        <v>0.76</v>
      </c>
      <c r="U101" s="92" t="s">
        <v>229</v>
      </c>
      <c r="V101" s="72" t="s">
        <v>229</v>
      </c>
      <c r="W101" s="80"/>
      <c r="X101" s="86" t="s">
        <v>237</v>
      </c>
      <c r="Y101" s="93"/>
      <c r="Z101" s="122" t="s">
        <v>309</v>
      </c>
      <c r="AA101" s="120"/>
      <c r="AB101" s="120"/>
      <c r="AC101" s="120"/>
      <c r="AD101" s="120"/>
      <c r="AE101" s="120"/>
      <c r="AF101" s="121"/>
      <c r="AH101" s="114">
        <v>5</v>
      </c>
      <c r="AI101" t="str">
        <f t="shared" si="4"/>
        <v/>
      </c>
    </row>
    <row r="102" spans="1:35" ht="15.75" thickBot="1" x14ac:dyDescent="0.3">
      <c r="A102" s="52">
        <f t="shared" si="3"/>
        <v>390</v>
      </c>
      <c r="B102" s="53" t="s">
        <v>120</v>
      </c>
      <c r="C102" s="54" t="s">
        <v>214</v>
      </c>
      <c r="D102" s="21">
        <v>18</v>
      </c>
      <c r="E102" s="14" t="s">
        <v>217</v>
      </c>
      <c r="F102" s="83">
        <f>'[1]PROP-Q''s'!B106</f>
        <v>0.13</v>
      </c>
      <c r="G102" s="82">
        <f>'[1]PROP-Q''s'!C106</f>
        <v>5</v>
      </c>
      <c r="H102" s="28">
        <f>'[1]PROP-Q''s'!D106</f>
        <v>0.9</v>
      </c>
      <c r="I102" s="56">
        <f>'[1]PROP-Q''s'!L106</f>
        <v>5.0486077444426609</v>
      </c>
      <c r="J102" s="41"/>
      <c r="K102" s="29"/>
      <c r="L102" s="41"/>
      <c r="M102" s="42"/>
      <c r="N102" s="29"/>
      <c r="O102" s="15" t="s">
        <v>225</v>
      </c>
      <c r="P102" s="46">
        <v>8</v>
      </c>
      <c r="Q102" s="43">
        <v>4.74</v>
      </c>
      <c r="R102" s="45">
        <v>1.21</v>
      </c>
      <c r="S102" s="44">
        <v>893.2</v>
      </c>
      <c r="T102" s="66">
        <v>2.2000000000000002</v>
      </c>
      <c r="U102" s="92" t="s">
        <v>229</v>
      </c>
      <c r="V102" s="72" t="s">
        <v>229</v>
      </c>
      <c r="W102" s="80"/>
      <c r="X102" s="86" t="s">
        <v>237</v>
      </c>
      <c r="Y102" s="93"/>
      <c r="Z102" s="120"/>
      <c r="AA102" s="120"/>
      <c r="AB102" s="120"/>
      <c r="AC102" s="120"/>
      <c r="AD102" s="120"/>
      <c r="AE102" s="120"/>
      <c r="AF102" s="121"/>
      <c r="AH102" s="114">
        <v>5</v>
      </c>
      <c r="AI102" t="str">
        <f t="shared" si="4"/>
        <v/>
      </c>
    </row>
    <row r="103" spans="1:35" ht="15.75" thickBot="1" x14ac:dyDescent="0.3">
      <c r="A103" s="52">
        <f t="shared" si="3"/>
        <v>395</v>
      </c>
      <c r="B103" s="53" t="s">
        <v>121</v>
      </c>
      <c r="C103" s="54" t="s">
        <v>215</v>
      </c>
      <c r="D103" s="21">
        <v>18</v>
      </c>
      <c r="E103" s="14" t="s">
        <v>217</v>
      </c>
      <c r="F103" s="83">
        <f>'[1]PROP-Q''s'!B107</f>
        <v>1.37</v>
      </c>
      <c r="G103" s="82">
        <f>'[1]PROP-Q''s'!C107</f>
        <v>14.128659138723162</v>
      </c>
      <c r="H103" s="28">
        <f>'[1]PROP-Q''s'!D107</f>
        <v>0.5</v>
      </c>
      <c r="I103" s="56">
        <f>'[1]PROP-Q''s'!L107</f>
        <v>4.0975370221712488</v>
      </c>
      <c r="J103" s="41"/>
      <c r="K103" s="29"/>
      <c r="L103" s="41"/>
      <c r="M103" s="42"/>
      <c r="N103" s="29"/>
      <c r="O103" s="15" t="s">
        <v>225</v>
      </c>
      <c r="P103" s="46">
        <v>8</v>
      </c>
      <c r="Q103" s="43">
        <v>4.74</v>
      </c>
      <c r="R103" s="45">
        <v>1.21</v>
      </c>
      <c r="S103" s="44">
        <v>894.47</v>
      </c>
      <c r="T103" s="66">
        <v>1.82</v>
      </c>
      <c r="U103" s="92" t="s">
        <v>229</v>
      </c>
      <c r="V103" s="72" t="s">
        <v>229</v>
      </c>
      <c r="W103" s="80"/>
      <c r="X103" s="86" t="s">
        <v>237</v>
      </c>
      <c r="Y103" s="93"/>
      <c r="Z103" s="120"/>
      <c r="AA103" s="120"/>
      <c r="AB103" s="120"/>
      <c r="AC103" s="120"/>
      <c r="AD103" s="120"/>
      <c r="AE103" s="120"/>
      <c r="AF103" s="121"/>
      <c r="AH103" s="114">
        <v>14.128659138723162</v>
      </c>
      <c r="AI103" t="str">
        <f t="shared" si="4"/>
        <v/>
      </c>
    </row>
    <row r="104" spans="1:35" ht="15.75" thickBot="1" x14ac:dyDescent="0.3">
      <c r="A104" s="52">
        <f t="shared" si="3"/>
        <v>400</v>
      </c>
      <c r="B104" s="53" t="s">
        <v>122</v>
      </c>
      <c r="C104" s="54" t="s">
        <v>193</v>
      </c>
      <c r="D104" s="21">
        <v>72</v>
      </c>
      <c r="E104" s="14" t="s">
        <v>217</v>
      </c>
      <c r="F104" s="83">
        <f>'[1]PROP-Q''s'!B108</f>
        <v>2.15</v>
      </c>
      <c r="G104" s="82">
        <f>'[1]PROP-Q''s'!C108</f>
        <v>7.2645997813255843</v>
      </c>
      <c r="H104" s="28">
        <f>'[1]PROP-Q''s'!D108</f>
        <v>0.56337209302325586</v>
      </c>
      <c r="I104" s="56">
        <f>'[1]PROP-Q''s'!L108</f>
        <v>4.7744884472695235</v>
      </c>
      <c r="J104" s="41"/>
      <c r="K104" s="29"/>
      <c r="L104" s="41"/>
      <c r="M104" s="42"/>
      <c r="N104" s="29"/>
      <c r="O104" s="15" t="s">
        <v>225</v>
      </c>
      <c r="P104" s="46">
        <v>317</v>
      </c>
      <c r="Q104" s="43">
        <v>15.49</v>
      </c>
      <c r="R104" s="45">
        <v>1.35</v>
      </c>
      <c r="S104" s="44">
        <v>813.23</v>
      </c>
      <c r="T104" s="66">
        <v>2.77</v>
      </c>
      <c r="U104" s="92" t="s">
        <v>229</v>
      </c>
      <c r="V104" s="72" t="s">
        <v>229</v>
      </c>
      <c r="W104" s="80"/>
      <c r="X104" s="86" t="s">
        <v>237</v>
      </c>
      <c r="Y104" s="93"/>
      <c r="Z104" s="122" t="s">
        <v>293</v>
      </c>
      <c r="AA104" s="120"/>
      <c r="AB104" s="120"/>
      <c r="AC104" s="120"/>
      <c r="AD104" s="120"/>
      <c r="AE104" s="120"/>
      <c r="AF104" s="121"/>
      <c r="AH104" s="114">
        <v>7.2645997813255843</v>
      </c>
      <c r="AI104" t="str">
        <f t="shared" si="4"/>
        <v/>
      </c>
    </row>
    <row r="105" spans="1:35" ht="15.75" thickBot="1" x14ac:dyDescent="0.3">
      <c r="A105" s="52">
        <f t="shared" si="3"/>
        <v>405</v>
      </c>
      <c r="B105" s="53" t="s">
        <v>216</v>
      </c>
      <c r="C105" s="54" t="s">
        <v>197</v>
      </c>
      <c r="D105" s="21">
        <v>18</v>
      </c>
      <c r="E105" s="14" t="s">
        <v>217</v>
      </c>
      <c r="F105" s="83">
        <f>'[1]PROP-Q''s'!B109</f>
        <v>1.1499999999999999</v>
      </c>
      <c r="G105" s="82">
        <f>'[1]PROP-Q''s'!C109</f>
        <v>17.357025610575274</v>
      </c>
      <c r="H105" s="28">
        <f>'[1]PROP-Q''s'!D109</f>
        <v>0.41250000000000003</v>
      </c>
      <c r="I105" s="56">
        <f>'[1]PROP-Q''s'!L109</f>
        <v>3.8404325473355745</v>
      </c>
      <c r="J105" s="41"/>
      <c r="K105" s="29"/>
      <c r="L105" s="41"/>
      <c r="M105" s="42"/>
      <c r="N105" s="29"/>
      <c r="O105" s="15" t="s">
        <v>225</v>
      </c>
      <c r="P105" s="46">
        <v>19</v>
      </c>
      <c r="Q105" s="43">
        <v>10.6</v>
      </c>
      <c r="R105" s="45">
        <v>2.87</v>
      </c>
      <c r="S105" s="44">
        <v>867.2</v>
      </c>
      <c r="T105" s="64">
        <v>0</v>
      </c>
      <c r="U105" s="92" t="s">
        <v>230</v>
      </c>
      <c r="V105" s="72" t="s">
        <v>320</v>
      </c>
      <c r="W105" s="80">
        <v>2</v>
      </c>
      <c r="X105" s="86" t="s">
        <v>242</v>
      </c>
      <c r="Y105" s="93"/>
      <c r="Z105" s="120"/>
      <c r="AA105" s="120"/>
      <c r="AB105" s="120"/>
      <c r="AC105" s="120"/>
      <c r="AD105" s="120"/>
      <c r="AE105" s="120"/>
      <c r="AF105" s="121"/>
      <c r="AH105" s="114">
        <v>17.357025610575274</v>
      </c>
      <c r="AI105" t="str">
        <f t="shared" si="4"/>
        <v/>
      </c>
    </row>
    <row r="106" spans="1:35" ht="15.75" thickBot="1" x14ac:dyDescent="0.3">
      <c r="A106" s="52">
        <f t="shared" si="3"/>
        <v>410</v>
      </c>
      <c r="B106" s="53" t="s">
        <v>222</v>
      </c>
      <c r="C106" s="54" t="s">
        <v>201</v>
      </c>
      <c r="D106" s="21">
        <v>24</v>
      </c>
      <c r="E106" s="14" t="s">
        <v>217</v>
      </c>
      <c r="F106" s="83">
        <f>'[1]PROP-Q''s'!B110</f>
        <v>3.21</v>
      </c>
      <c r="G106" s="82">
        <f>'[1]PROP-Q''s'!C110</f>
        <v>6.406474290559161</v>
      </c>
      <c r="H106" s="28">
        <f>'[1]PROP-Q''s'!D110</f>
        <v>0.41249999999999998</v>
      </c>
      <c r="I106" s="56">
        <f>'[1]PROP-Q''s'!L110</f>
        <v>4.8748487593014804</v>
      </c>
      <c r="J106" s="41"/>
      <c r="K106" s="29"/>
      <c r="L106" s="41"/>
      <c r="M106" s="42"/>
      <c r="N106" s="29"/>
      <c r="O106" s="15" t="s">
        <v>225</v>
      </c>
      <c r="P106" s="46">
        <v>53</v>
      </c>
      <c r="Q106" s="43">
        <v>8.56</v>
      </c>
      <c r="R106" s="45">
        <v>1.62</v>
      </c>
      <c r="S106" s="44">
        <v>869.44</v>
      </c>
      <c r="T106" s="66">
        <v>0.56000000000000005</v>
      </c>
      <c r="U106" s="92" t="s">
        <v>229</v>
      </c>
      <c r="V106" s="72" t="s">
        <v>320</v>
      </c>
      <c r="W106" s="80">
        <v>2</v>
      </c>
      <c r="X106" s="86" t="s">
        <v>243</v>
      </c>
      <c r="Y106" s="93"/>
      <c r="Z106" s="120"/>
      <c r="AA106" s="120"/>
      <c r="AB106" s="120"/>
      <c r="AC106" s="120"/>
      <c r="AD106" s="120"/>
      <c r="AE106" s="120"/>
      <c r="AF106" s="121"/>
      <c r="AH106" s="114">
        <v>6.406474290559161</v>
      </c>
      <c r="AI106" t="str">
        <f t="shared" si="4"/>
        <v/>
      </c>
    </row>
    <row r="107" spans="1:35" x14ac:dyDescent="0.25">
      <c r="A107" s="52"/>
    </row>
    <row r="108" spans="1:35" ht="18.75" x14ac:dyDescent="0.3">
      <c r="B108" s="139" t="s">
        <v>238</v>
      </c>
    </row>
    <row r="109" spans="1:35" ht="18.75" x14ac:dyDescent="0.3">
      <c r="B109" s="137" t="s">
        <v>324</v>
      </c>
    </row>
    <row r="110" spans="1:35" ht="18.75" x14ac:dyDescent="0.3">
      <c r="B110" s="137" t="s">
        <v>325</v>
      </c>
      <c r="C110" s="87"/>
    </row>
    <row r="111" spans="1:35" ht="18.75" x14ac:dyDescent="0.3">
      <c r="B111" s="138" t="s">
        <v>326</v>
      </c>
    </row>
    <row r="112" spans="1:35" ht="18.75" x14ac:dyDescent="0.3">
      <c r="B112" s="138" t="s">
        <v>327</v>
      </c>
    </row>
    <row r="113" spans="2:2" ht="18.75" x14ac:dyDescent="0.3">
      <c r="B113" s="137" t="s">
        <v>328</v>
      </c>
    </row>
  </sheetData>
  <mergeCells count="122">
    <mergeCell ref="Y97:Y100"/>
    <mergeCell ref="Y8:Y11"/>
    <mergeCell ref="Y17:Y19"/>
    <mergeCell ref="Y22:Y24"/>
    <mergeCell ref="Y25:Y27"/>
    <mergeCell ref="Y33:Y34"/>
    <mergeCell ref="Y40:Y42"/>
    <mergeCell ref="Z24:AF24"/>
    <mergeCell ref="Z25:AF25"/>
    <mergeCell ref="Z26:AF26"/>
    <mergeCell ref="Z27:AF27"/>
    <mergeCell ref="Z73:AF73"/>
    <mergeCell ref="Z74:AF74"/>
    <mergeCell ref="Z96:AF96"/>
    <mergeCell ref="Z97:AF97"/>
    <mergeCell ref="Z98:AF98"/>
    <mergeCell ref="Z59:AF59"/>
    <mergeCell ref="Z60:AF60"/>
    <mergeCell ref="Z61:AF61"/>
    <mergeCell ref="Z62:AF62"/>
    <mergeCell ref="Z63:AF63"/>
    <mergeCell ref="Z64:AF64"/>
    <mergeCell ref="Z65:AF65"/>
    <mergeCell ref="Z66:AF66"/>
    <mergeCell ref="Z67:AF67"/>
    <mergeCell ref="Z50:AF50"/>
    <mergeCell ref="Z51:AF51"/>
    <mergeCell ref="Z52:AF52"/>
    <mergeCell ref="Z53:AF53"/>
    <mergeCell ref="Z54:AF54"/>
    <mergeCell ref="Z55:AF55"/>
    <mergeCell ref="Z58:AF58"/>
    <mergeCell ref="Z41:AF41"/>
    <mergeCell ref="Z42:AF42"/>
    <mergeCell ref="Z43:AF43"/>
    <mergeCell ref="Z44:AF44"/>
    <mergeCell ref="Z45:AF45"/>
    <mergeCell ref="Z46:AF46"/>
    <mergeCell ref="Z47:AF47"/>
    <mergeCell ref="Z48:AF48"/>
    <mergeCell ref="Z49:AF49"/>
    <mergeCell ref="Z105:AF105"/>
    <mergeCell ref="Z19:AF19"/>
    <mergeCell ref="Z20:AF20"/>
    <mergeCell ref="Z21:AF21"/>
    <mergeCell ref="Z22:AF22"/>
    <mergeCell ref="Z23:AF23"/>
    <mergeCell ref="Z10:AF10"/>
    <mergeCell ref="Z11:AF11"/>
    <mergeCell ref="Z12:AF12"/>
    <mergeCell ref="Z13:AF13"/>
    <mergeCell ref="Z14:AF14"/>
    <mergeCell ref="Z15:AF15"/>
    <mergeCell ref="Z16:AF16"/>
    <mergeCell ref="Z17:AF17"/>
    <mergeCell ref="Z18:AF18"/>
    <mergeCell ref="Z32:AF32"/>
    <mergeCell ref="Z33:AF33"/>
    <mergeCell ref="Z34:AF34"/>
    <mergeCell ref="Z35:AF35"/>
    <mergeCell ref="Z36:AF36"/>
    <mergeCell ref="Z37:AF37"/>
    <mergeCell ref="Z38:AF38"/>
    <mergeCell ref="Z39:AF39"/>
    <mergeCell ref="Z40:AF40"/>
    <mergeCell ref="Z106:AF106"/>
    <mergeCell ref="Y93:Y96"/>
    <mergeCell ref="Z83:AF83"/>
    <mergeCell ref="Z84:AF84"/>
    <mergeCell ref="Z85:AF85"/>
    <mergeCell ref="Z86:AF86"/>
    <mergeCell ref="Z87:AF87"/>
    <mergeCell ref="Z88:AF88"/>
    <mergeCell ref="Z89:AF89"/>
    <mergeCell ref="Z90:AF90"/>
    <mergeCell ref="Z91:AF91"/>
    <mergeCell ref="Z92:AF92"/>
    <mergeCell ref="Z93:AF93"/>
    <mergeCell ref="Y83:Y85"/>
    <mergeCell ref="Y86:Y87"/>
    <mergeCell ref="Y88:Y92"/>
    <mergeCell ref="Z94:AF94"/>
    <mergeCell ref="Z95:AF95"/>
    <mergeCell ref="Z99:AF99"/>
    <mergeCell ref="Z100:AF100"/>
    <mergeCell ref="Z101:AF101"/>
    <mergeCell ref="Z102:AF102"/>
    <mergeCell ref="Z103:AF103"/>
    <mergeCell ref="Z104:AF104"/>
    <mergeCell ref="Z75:AF75"/>
    <mergeCell ref="Z76:AF76"/>
    <mergeCell ref="Z77:AF77"/>
    <mergeCell ref="Z78:AF78"/>
    <mergeCell ref="Z79:AF79"/>
    <mergeCell ref="Z80:AF80"/>
    <mergeCell ref="Z81:AF81"/>
    <mergeCell ref="Z82:AF82"/>
    <mergeCell ref="Y78:Y79"/>
    <mergeCell ref="Z68:AF68"/>
    <mergeCell ref="Z69:AF69"/>
    <mergeCell ref="Z70:AF70"/>
    <mergeCell ref="Z71:AF71"/>
    <mergeCell ref="Z72:AF72"/>
    <mergeCell ref="Y66:Y69"/>
    <mergeCell ref="Y70:Y72"/>
    <mergeCell ref="A4:A5"/>
    <mergeCell ref="Z28:AF28"/>
    <mergeCell ref="Z29:AF29"/>
    <mergeCell ref="Z30:AF30"/>
    <mergeCell ref="Z31:AF31"/>
    <mergeCell ref="G4:I4"/>
    <mergeCell ref="J4:K4"/>
    <mergeCell ref="L4:N4"/>
    <mergeCell ref="P4:V4"/>
    <mergeCell ref="Y4:AF4"/>
    <mergeCell ref="Z6:AF6"/>
    <mergeCell ref="Z5:AF5"/>
    <mergeCell ref="Z7:AF7"/>
    <mergeCell ref="Z8:AF8"/>
    <mergeCell ref="Z9:AF9"/>
    <mergeCell ref="Z56:AF56"/>
    <mergeCell ref="Z57:AF57"/>
  </mergeCells>
  <pageMargins left="1" right="0.25" top="0.25" bottom="0.25" header="0.3" footer="0.3"/>
  <pageSetup paperSize="17" scale="61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2"/>
  <sheetViews>
    <sheetView zoomScale="75" zoomScaleNormal="75" workbookViewId="0">
      <pane ySplit="5" topLeftCell="A6" activePane="bottomLeft" state="frozen"/>
      <selection pane="bottomLeft" activeCell="K88" sqref="K88"/>
    </sheetView>
  </sheetViews>
  <sheetFormatPr defaultRowHeight="15" x14ac:dyDescent="0.25"/>
  <cols>
    <col min="1" max="1" width="6" customWidth="1"/>
    <col min="6" max="6" width="10.28515625" style="107" customWidth="1"/>
    <col min="7" max="7" width="9.140625" style="114"/>
    <col min="8" max="9" width="9.140625" style="107"/>
    <col min="21" max="21" width="10.5703125" customWidth="1"/>
    <col min="22" max="22" width="13.28515625" customWidth="1"/>
    <col min="23" max="23" width="20" customWidth="1"/>
    <col min="24" max="24" width="20.7109375" customWidth="1"/>
    <col min="25" max="25" width="19.28515625" bestFit="1" customWidth="1"/>
    <col min="26" max="32" width="9.140625" customWidth="1"/>
    <col min="33" max="33" width="10.7109375" customWidth="1"/>
  </cols>
  <sheetData>
    <row r="1" spans="1:42" ht="23.25" x14ac:dyDescent="0.3">
      <c r="B1" s="1" t="s">
        <v>0</v>
      </c>
      <c r="C1" s="1"/>
      <c r="D1" s="1"/>
      <c r="E1" s="1"/>
      <c r="F1" s="102"/>
      <c r="G1" s="111"/>
      <c r="H1" s="108"/>
      <c r="I1" s="108"/>
      <c r="J1" s="2"/>
      <c r="K1" s="2"/>
      <c r="L1" s="2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4"/>
      <c r="AC1" s="4"/>
      <c r="AD1" s="4"/>
      <c r="AE1" s="4" t="s">
        <v>1</v>
      </c>
      <c r="AF1" s="5" t="s">
        <v>1</v>
      </c>
    </row>
    <row r="2" spans="1:42" x14ac:dyDescent="0.25">
      <c r="B2" s="6"/>
      <c r="C2" s="4"/>
      <c r="D2" s="4"/>
      <c r="E2" s="4"/>
      <c r="F2" s="103"/>
      <c r="G2" s="112"/>
      <c r="H2" s="103"/>
      <c r="I2" s="103"/>
      <c r="J2" s="4"/>
      <c r="K2" s="4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4"/>
      <c r="AC2" s="4"/>
      <c r="AD2" s="4"/>
      <c r="AE2" s="4"/>
      <c r="AF2" s="4"/>
    </row>
    <row r="3" spans="1:42" ht="15.75" thickBot="1" x14ac:dyDescent="0.3">
      <c r="B3" s="6"/>
      <c r="C3" s="4"/>
      <c r="D3" s="4"/>
      <c r="E3" s="4"/>
      <c r="F3" s="103"/>
      <c r="G3" s="112"/>
      <c r="H3" s="103"/>
      <c r="I3" s="103"/>
      <c r="J3" s="4"/>
      <c r="K3" s="4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4"/>
      <c r="AC3" s="4"/>
      <c r="AD3" s="4"/>
      <c r="AE3" s="4"/>
      <c r="AF3" s="4"/>
    </row>
    <row r="4" spans="1:42" ht="30.75" customHeight="1" thickBot="1" x14ac:dyDescent="0.3">
      <c r="A4" s="126" t="s">
        <v>25</v>
      </c>
      <c r="B4" s="11" t="s">
        <v>2</v>
      </c>
      <c r="C4" s="9" t="s">
        <v>3</v>
      </c>
      <c r="D4" s="9" t="s">
        <v>4</v>
      </c>
      <c r="E4" s="9" t="s">
        <v>5</v>
      </c>
      <c r="F4" s="104" t="s">
        <v>6</v>
      </c>
      <c r="G4" s="127" t="s">
        <v>8</v>
      </c>
      <c r="H4" s="128"/>
      <c r="I4" s="129"/>
      <c r="J4" s="130" t="s">
        <v>9</v>
      </c>
      <c r="K4" s="131"/>
      <c r="L4" s="130" t="s">
        <v>10</v>
      </c>
      <c r="M4" s="132"/>
      <c r="N4" s="131"/>
      <c r="O4" s="7" t="s">
        <v>7</v>
      </c>
      <c r="P4" s="127" t="s">
        <v>11</v>
      </c>
      <c r="Q4" s="128"/>
      <c r="R4" s="128"/>
      <c r="S4" s="128"/>
      <c r="T4" s="128"/>
      <c r="U4" s="128"/>
      <c r="V4" s="128"/>
      <c r="W4" s="7" t="s">
        <v>234</v>
      </c>
      <c r="X4" s="7" t="s">
        <v>12</v>
      </c>
      <c r="Y4" s="133" t="s">
        <v>235</v>
      </c>
      <c r="Z4" s="133"/>
      <c r="AA4" s="133"/>
      <c r="AB4" s="133"/>
      <c r="AC4" s="133"/>
      <c r="AD4" s="133"/>
      <c r="AE4" s="133"/>
      <c r="AF4" s="134"/>
      <c r="AI4" t="s">
        <v>255</v>
      </c>
      <c r="AM4" t="s">
        <v>6</v>
      </c>
      <c r="AN4" t="s">
        <v>8</v>
      </c>
    </row>
    <row r="5" spans="1:42" ht="60.75" customHeight="1" thickBot="1" x14ac:dyDescent="0.3">
      <c r="A5" s="126"/>
      <c r="B5" s="47"/>
      <c r="C5" s="48"/>
      <c r="D5" s="49"/>
      <c r="E5" s="48"/>
      <c r="F5" s="105" t="s">
        <v>224</v>
      </c>
      <c r="G5" s="113" t="s">
        <v>13</v>
      </c>
      <c r="H5" s="109" t="s">
        <v>14</v>
      </c>
      <c r="I5" s="110" t="s">
        <v>15</v>
      </c>
      <c r="J5" s="11" t="s">
        <v>13</v>
      </c>
      <c r="K5" s="12" t="s">
        <v>16</v>
      </c>
      <c r="L5" s="13" t="s">
        <v>17</v>
      </c>
      <c r="M5" s="9" t="s">
        <v>18</v>
      </c>
      <c r="N5" s="12" t="s">
        <v>19</v>
      </c>
      <c r="O5" s="50"/>
      <c r="P5" s="13" t="s">
        <v>232</v>
      </c>
      <c r="Q5" s="13" t="s">
        <v>233</v>
      </c>
      <c r="R5" s="9" t="s">
        <v>20</v>
      </c>
      <c r="S5" s="9" t="s">
        <v>21</v>
      </c>
      <c r="T5" s="9" t="s">
        <v>22</v>
      </c>
      <c r="U5" s="9" t="s">
        <v>23</v>
      </c>
      <c r="V5" s="97" t="s">
        <v>307</v>
      </c>
      <c r="W5" s="7" t="s">
        <v>24</v>
      </c>
      <c r="X5" s="7" t="s">
        <v>251</v>
      </c>
      <c r="Y5" s="94" t="s">
        <v>249</v>
      </c>
      <c r="Z5" s="135" t="s">
        <v>260</v>
      </c>
      <c r="AA5" s="135"/>
      <c r="AB5" s="135"/>
      <c r="AC5" s="135"/>
      <c r="AD5" s="135"/>
      <c r="AE5" s="135"/>
      <c r="AF5" s="136"/>
      <c r="AM5" t="s">
        <v>224</v>
      </c>
      <c r="AN5" t="s">
        <v>311</v>
      </c>
      <c r="AO5" t="s">
        <v>14</v>
      </c>
      <c r="AP5" t="s">
        <v>15</v>
      </c>
    </row>
    <row r="6" spans="1:42" ht="15.75" thickBot="1" x14ac:dyDescent="0.3">
      <c r="A6" s="52">
        <v>2</v>
      </c>
      <c r="B6" s="53">
        <v>1</v>
      </c>
      <c r="C6" s="14" t="s">
        <v>123</v>
      </c>
      <c r="D6" s="14">
        <v>48</v>
      </c>
      <c r="E6" s="100" t="s">
        <v>217</v>
      </c>
      <c r="F6" s="106">
        <v>23.57</v>
      </c>
      <c r="G6" s="115">
        <v>19.807936635029471</v>
      </c>
      <c r="H6" s="116">
        <v>0.24393296563428082</v>
      </c>
      <c r="I6" s="117">
        <v>3.6654720241820788</v>
      </c>
      <c r="J6" s="18"/>
      <c r="K6" s="19"/>
      <c r="L6" s="20"/>
      <c r="M6" s="16"/>
      <c r="N6" s="17"/>
      <c r="O6" s="15" t="s">
        <v>225</v>
      </c>
      <c r="P6" s="58">
        <v>42</v>
      </c>
      <c r="Q6" s="60">
        <v>3.34</v>
      </c>
      <c r="R6" s="61">
        <v>1.08</v>
      </c>
      <c r="S6" s="62">
        <v>799.35</v>
      </c>
      <c r="T6" s="63">
        <v>2.62</v>
      </c>
      <c r="U6" s="84" t="s">
        <v>229</v>
      </c>
      <c r="V6" s="67" t="s">
        <v>229</v>
      </c>
      <c r="W6" s="88"/>
      <c r="X6" s="76"/>
      <c r="Y6" s="93"/>
      <c r="Z6" s="120"/>
      <c r="AA6" s="120"/>
      <c r="AB6" s="120"/>
      <c r="AC6" s="120"/>
      <c r="AD6" s="120"/>
      <c r="AE6" s="120"/>
      <c r="AF6" s="121"/>
      <c r="AM6">
        <v>23.57</v>
      </c>
      <c r="AN6">
        <v>19.807936635029471</v>
      </c>
      <c r="AO6">
        <v>0.24393296563428082</v>
      </c>
      <c r="AP6">
        <v>3.6654720241820788</v>
      </c>
    </row>
    <row r="7" spans="1:42" ht="15.75" thickBot="1" x14ac:dyDescent="0.3">
      <c r="A7" s="52">
        <f>A6+2</f>
        <v>4</v>
      </c>
      <c r="B7" s="53">
        <f>B6+1</f>
        <v>2</v>
      </c>
      <c r="C7" s="21" t="s">
        <v>124</v>
      </c>
      <c r="D7" s="21">
        <v>42</v>
      </c>
      <c r="E7" s="100" t="s">
        <v>217</v>
      </c>
      <c r="F7" s="106">
        <v>18.77</v>
      </c>
      <c r="G7" s="115">
        <v>14.259916797448414</v>
      </c>
      <c r="H7" s="116">
        <v>0.27583910495471498</v>
      </c>
      <c r="I7" s="117">
        <v>4.0864269065345029</v>
      </c>
      <c r="J7" s="23"/>
      <c r="K7" s="24"/>
      <c r="L7" s="23"/>
      <c r="M7" s="25"/>
      <c r="N7" s="26"/>
      <c r="O7" s="15" t="s">
        <v>225</v>
      </c>
      <c r="P7" s="35">
        <v>42</v>
      </c>
      <c r="Q7" s="34">
        <v>4.37</v>
      </c>
      <c r="R7" s="32">
        <v>1.05</v>
      </c>
      <c r="S7" s="28">
        <v>800.91</v>
      </c>
      <c r="T7" s="64">
        <v>2.2999999999999998</v>
      </c>
      <c r="U7" s="85" t="s">
        <v>229</v>
      </c>
      <c r="V7" s="68" t="s">
        <v>229</v>
      </c>
      <c r="W7" s="79"/>
      <c r="X7" s="77"/>
      <c r="Y7" s="93"/>
      <c r="Z7" s="120" t="s">
        <v>256</v>
      </c>
      <c r="AA7" s="120"/>
      <c r="AB7" s="120"/>
      <c r="AC7" s="120"/>
      <c r="AD7" s="120"/>
      <c r="AE7" s="120"/>
      <c r="AF7" s="121"/>
      <c r="AM7">
        <v>18.77</v>
      </c>
      <c r="AN7">
        <v>14.259916797448414</v>
      </c>
      <c r="AO7">
        <v>0.27583910495471498</v>
      </c>
      <c r="AP7">
        <v>4.0864269065345029</v>
      </c>
    </row>
    <row r="8" spans="1:42" ht="15.75" thickBot="1" x14ac:dyDescent="0.3">
      <c r="A8" s="52">
        <f t="shared" ref="A8:A29" si="0">A7+2</f>
        <v>6</v>
      </c>
      <c r="B8" s="53" t="s">
        <v>261</v>
      </c>
      <c r="C8" s="21" t="s">
        <v>125</v>
      </c>
      <c r="D8" s="21">
        <v>30</v>
      </c>
      <c r="E8" s="100" t="s">
        <v>217</v>
      </c>
      <c r="F8" s="106">
        <v>26.63</v>
      </c>
      <c r="G8" s="115">
        <v>10.663351596765157</v>
      </c>
      <c r="H8" s="116">
        <v>0.53879083740142697</v>
      </c>
      <c r="I8" s="117">
        <v>4.4139205754617556</v>
      </c>
      <c r="J8" s="23"/>
      <c r="K8" s="31"/>
      <c r="L8" s="23"/>
      <c r="M8" s="25"/>
      <c r="N8" s="26"/>
      <c r="O8" s="15" t="s">
        <v>225</v>
      </c>
      <c r="P8" s="35">
        <v>128</v>
      </c>
      <c r="Q8" s="34">
        <v>22.74</v>
      </c>
      <c r="R8" s="32">
        <v>3.15</v>
      </c>
      <c r="S8" s="28">
        <v>807.37</v>
      </c>
      <c r="T8" s="64">
        <v>0</v>
      </c>
      <c r="U8" s="85" t="s">
        <v>230</v>
      </c>
      <c r="V8" s="68" t="s">
        <v>230</v>
      </c>
      <c r="W8" s="79">
        <v>2</v>
      </c>
      <c r="X8" s="86" t="s">
        <v>236</v>
      </c>
      <c r="Y8" s="123" t="s">
        <v>250</v>
      </c>
      <c r="Z8" s="120" t="s">
        <v>257</v>
      </c>
      <c r="AA8" s="120"/>
      <c r="AB8" s="120"/>
      <c r="AC8" s="120"/>
      <c r="AD8" s="120"/>
      <c r="AE8" s="120"/>
      <c r="AF8" s="121"/>
      <c r="AM8">
        <v>26.63</v>
      </c>
      <c r="AN8">
        <v>10.663351596765157</v>
      </c>
      <c r="AO8">
        <v>0.53879083740142697</v>
      </c>
      <c r="AP8">
        <v>4.4139205754617556</v>
      </c>
    </row>
    <row r="9" spans="1:42" ht="15.75" hidden="1" thickBot="1" x14ac:dyDescent="0.3">
      <c r="A9" s="52">
        <f t="shared" si="0"/>
        <v>8</v>
      </c>
      <c r="B9" s="53" t="s">
        <v>27</v>
      </c>
      <c r="C9" s="21" t="s">
        <v>126</v>
      </c>
      <c r="D9" s="21">
        <v>30</v>
      </c>
      <c r="E9" s="100" t="s">
        <v>217</v>
      </c>
      <c r="F9" s="106">
        <v>26.63</v>
      </c>
      <c r="G9" s="115">
        <v>10.663351596765157</v>
      </c>
      <c r="H9" s="116">
        <v>0.53879083740142697</v>
      </c>
      <c r="I9" s="117">
        <v>4.4139205754617556</v>
      </c>
      <c r="J9" s="23"/>
      <c r="K9" s="31"/>
      <c r="L9" s="23"/>
      <c r="M9" s="25"/>
      <c r="N9" s="26"/>
      <c r="O9" s="15" t="s">
        <v>225</v>
      </c>
      <c r="P9" s="35">
        <v>128</v>
      </c>
      <c r="Q9" s="34">
        <v>14.52</v>
      </c>
      <c r="R9" s="32">
        <v>4.78</v>
      </c>
      <c r="S9" s="28">
        <v>815.06</v>
      </c>
      <c r="T9" s="64">
        <v>0</v>
      </c>
      <c r="U9" s="85" t="s">
        <v>230</v>
      </c>
      <c r="V9" s="68" t="s">
        <v>230</v>
      </c>
      <c r="W9" s="79">
        <v>2</v>
      </c>
      <c r="X9" s="86" t="s">
        <v>236</v>
      </c>
      <c r="Y9" s="124"/>
      <c r="Z9" s="120"/>
      <c r="AA9" s="120"/>
      <c r="AB9" s="120"/>
      <c r="AC9" s="120"/>
      <c r="AD9" s="120"/>
      <c r="AE9" s="120"/>
      <c r="AF9" s="121"/>
      <c r="AM9">
        <v>26.63</v>
      </c>
      <c r="AN9">
        <v>10.663351596765157</v>
      </c>
      <c r="AO9">
        <v>0.53879083740142697</v>
      </c>
      <c r="AP9">
        <v>4.4139205754617556</v>
      </c>
    </row>
    <row r="10" spans="1:42" ht="15.75" hidden="1" thickBot="1" x14ac:dyDescent="0.3">
      <c r="A10" s="52">
        <f t="shared" si="0"/>
        <v>10</v>
      </c>
      <c r="B10" s="53" t="s">
        <v>28</v>
      </c>
      <c r="C10" s="21" t="s">
        <v>127</v>
      </c>
      <c r="D10" s="21">
        <v>30</v>
      </c>
      <c r="E10" s="100" t="s">
        <v>217</v>
      </c>
      <c r="F10" s="106">
        <v>26.63</v>
      </c>
      <c r="G10" s="115">
        <v>10.663351596765157</v>
      </c>
      <c r="H10" s="116">
        <v>0.53879083740142697</v>
      </c>
      <c r="I10" s="117">
        <v>4.4139205754617556</v>
      </c>
      <c r="J10" s="23"/>
      <c r="K10" s="31"/>
      <c r="L10" s="23"/>
      <c r="M10" s="25"/>
      <c r="N10" s="26"/>
      <c r="O10" s="15" t="s">
        <v>225</v>
      </c>
      <c r="P10" s="35">
        <v>128</v>
      </c>
      <c r="Q10" s="34">
        <v>12.1</v>
      </c>
      <c r="R10" s="32">
        <v>4.08</v>
      </c>
      <c r="S10" s="28">
        <v>813.41</v>
      </c>
      <c r="T10" s="64">
        <v>0</v>
      </c>
      <c r="U10" s="85" t="s">
        <v>230</v>
      </c>
      <c r="V10" s="68" t="s">
        <v>230</v>
      </c>
      <c r="W10" s="79">
        <v>2</v>
      </c>
      <c r="X10" s="86" t="s">
        <v>236</v>
      </c>
      <c r="Y10" s="124"/>
      <c r="Z10" s="120"/>
      <c r="AA10" s="120"/>
      <c r="AB10" s="120"/>
      <c r="AC10" s="120"/>
      <c r="AD10" s="120"/>
      <c r="AE10" s="120"/>
      <c r="AF10" s="121"/>
      <c r="AM10">
        <v>26.63</v>
      </c>
      <c r="AN10">
        <v>10.663351596765157</v>
      </c>
      <c r="AO10">
        <v>0.53879083740142697</v>
      </c>
      <c r="AP10">
        <v>4.4139205754617556</v>
      </c>
    </row>
    <row r="11" spans="1:42" ht="15.75" hidden="1" thickBot="1" x14ac:dyDescent="0.3">
      <c r="A11" s="52">
        <f t="shared" si="0"/>
        <v>12</v>
      </c>
      <c r="B11" s="53" t="s">
        <v>29</v>
      </c>
      <c r="C11" s="21" t="s">
        <v>128</v>
      </c>
      <c r="D11" s="21">
        <v>30</v>
      </c>
      <c r="E11" s="100" t="s">
        <v>217</v>
      </c>
      <c r="F11" s="106">
        <v>26.63</v>
      </c>
      <c r="G11" s="115">
        <v>10.663351596765157</v>
      </c>
      <c r="H11" s="116">
        <v>0.53879083740142697</v>
      </c>
      <c r="I11" s="117">
        <v>4.4139205754617556</v>
      </c>
      <c r="J11" s="33"/>
      <c r="K11" s="30"/>
      <c r="L11" s="33"/>
      <c r="M11" s="27"/>
      <c r="N11" s="30"/>
      <c r="O11" s="15" t="s">
        <v>225</v>
      </c>
      <c r="P11" s="35">
        <v>128</v>
      </c>
      <c r="Q11" s="34">
        <v>8.44</v>
      </c>
      <c r="R11" s="32">
        <v>1.68</v>
      </c>
      <c r="S11" s="28">
        <v>813.86</v>
      </c>
      <c r="T11" s="64">
        <v>0</v>
      </c>
      <c r="U11" s="85" t="s">
        <v>230</v>
      </c>
      <c r="V11" s="69" t="s">
        <v>230</v>
      </c>
      <c r="W11" s="79">
        <v>2</v>
      </c>
      <c r="X11" s="86" t="s">
        <v>236</v>
      </c>
      <c r="Y11" s="125"/>
      <c r="Z11" s="120" t="s">
        <v>257</v>
      </c>
      <c r="AA11" s="120"/>
      <c r="AB11" s="120"/>
      <c r="AC11" s="120"/>
      <c r="AD11" s="120"/>
      <c r="AE11" s="120"/>
      <c r="AF11" s="121"/>
      <c r="AM11">
        <v>26.63</v>
      </c>
      <c r="AN11">
        <v>10.663351596765157</v>
      </c>
      <c r="AO11">
        <v>0.53879083740142697</v>
      </c>
      <c r="AP11">
        <v>4.4139205754617556</v>
      </c>
    </row>
    <row r="12" spans="1:42" ht="15.75" thickBot="1" x14ac:dyDescent="0.3">
      <c r="A12" s="52">
        <f t="shared" si="0"/>
        <v>14</v>
      </c>
      <c r="B12" s="53" t="s">
        <v>262</v>
      </c>
      <c r="C12" s="21" t="s">
        <v>129</v>
      </c>
      <c r="D12" s="21">
        <v>18</v>
      </c>
      <c r="E12" s="100" t="s">
        <v>217</v>
      </c>
      <c r="F12" s="106">
        <v>2.6</v>
      </c>
      <c r="G12" s="115">
        <v>5</v>
      </c>
      <c r="H12" s="116">
        <v>0.57500000000000007</v>
      </c>
      <c r="I12" s="117">
        <v>5.04860774444266</v>
      </c>
      <c r="J12" s="33"/>
      <c r="K12" s="30"/>
      <c r="L12" s="33"/>
      <c r="M12" s="27"/>
      <c r="N12" s="30"/>
      <c r="O12" s="22" t="s">
        <v>231</v>
      </c>
      <c r="P12" s="35">
        <v>10</v>
      </c>
      <c r="Q12" s="34">
        <v>12.02</v>
      </c>
      <c r="R12" s="32">
        <v>1.5</v>
      </c>
      <c r="S12" s="28">
        <v>805.25</v>
      </c>
      <c r="T12" s="64">
        <v>4.09</v>
      </c>
      <c r="U12" s="85" t="s">
        <v>229</v>
      </c>
      <c r="V12" s="69" t="s">
        <v>229</v>
      </c>
      <c r="W12" s="79">
        <v>3</v>
      </c>
      <c r="X12" s="86" t="s">
        <v>242</v>
      </c>
      <c r="Y12" s="93"/>
      <c r="Z12" s="122" t="s">
        <v>290</v>
      </c>
      <c r="AA12" s="120"/>
      <c r="AB12" s="120"/>
      <c r="AC12" s="120"/>
      <c r="AD12" s="120"/>
      <c r="AE12" s="120"/>
      <c r="AF12" s="121"/>
      <c r="AM12">
        <v>2.6</v>
      </c>
      <c r="AN12">
        <v>5</v>
      </c>
      <c r="AO12">
        <v>0.57500000000000007</v>
      </c>
      <c r="AP12">
        <v>5.04860774444266</v>
      </c>
    </row>
    <row r="13" spans="1:42" ht="15.75" hidden="1" thickBot="1" x14ac:dyDescent="0.3">
      <c r="A13" s="52">
        <f t="shared" si="0"/>
        <v>16</v>
      </c>
      <c r="B13" s="53" t="s">
        <v>31</v>
      </c>
      <c r="C13" s="21" t="s">
        <v>130</v>
      </c>
      <c r="D13" s="21">
        <v>18</v>
      </c>
      <c r="E13" s="100" t="s">
        <v>217</v>
      </c>
      <c r="F13" s="106">
        <v>2.6</v>
      </c>
      <c r="G13" s="115">
        <v>5</v>
      </c>
      <c r="H13" s="116">
        <v>0.57500000000000007</v>
      </c>
      <c r="I13" s="117">
        <v>5.04860774444266</v>
      </c>
      <c r="J13" s="33"/>
      <c r="K13" s="30"/>
      <c r="L13" s="33"/>
      <c r="M13" s="27"/>
      <c r="N13" s="30"/>
      <c r="O13" s="22" t="s">
        <v>231</v>
      </c>
      <c r="P13" s="35">
        <v>10</v>
      </c>
      <c r="Q13" s="34">
        <v>12.16</v>
      </c>
      <c r="R13" s="32">
        <v>1.5</v>
      </c>
      <c r="S13" s="28">
        <v>800.48</v>
      </c>
      <c r="T13" s="64">
        <v>1.75</v>
      </c>
      <c r="U13" s="85" t="s">
        <v>229</v>
      </c>
      <c r="V13" s="69" t="s">
        <v>229</v>
      </c>
      <c r="W13" s="79">
        <v>3</v>
      </c>
      <c r="X13" s="86" t="s">
        <v>242</v>
      </c>
      <c r="Y13" s="93"/>
      <c r="Z13" s="122" t="s">
        <v>298</v>
      </c>
      <c r="AA13" s="120"/>
      <c r="AB13" s="120"/>
      <c r="AC13" s="120"/>
      <c r="AD13" s="120"/>
      <c r="AE13" s="120"/>
      <c r="AF13" s="121"/>
      <c r="AM13">
        <v>2.6</v>
      </c>
      <c r="AN13">
        <v>5</v>
      </c>
      <c r="AO13">
        <v>0.57500000000000007</v>
      </c>
      <c r="AP13">
        <v>5.04860774444266</v>
      </c>
    </row>
    <row r="14" spans="1:42" ht="15.75" thickBot="1" x14ac:dyDescent="0.3">
      <c r="A14" s="52">
        <f t="shared" si="0"/>
        <v>18</v>
      </c>
      <c r="B14" s="53" t="s">
        <v>263</v>
      </c>
      <c r="C14" s="14" t="s">
        <v>131</v>
      </c>
      <c r="D14" s="14">
        <v>72</v>
      </c>
      <c r="E14" s="100" t="s">
        <v>217</v>
      </c>
      <c r="F14" s="106">
        <v>70.304000000000002</v>
      </c>
      <c r="G14" s="115">
        <v>18.249169024515261</v>
      </c>
      <c r="H14" s="116">
        <v>0.3693779870277652</v>
      </c>
      <c r="I14" s="117">
        <v>3.7748806212216834</v>
      </c>
      <c r="J14" s="33"/>
      <c r="K14" s="30"/>
      <c r="L14" s="33"/>
      <c r="M14" s="27"/>
      <c r="N14" s="30"/>
      <c r="O14" s="15" t="s">
        <v>225</v>
      </c>
      <c r="P14" s="35">
        <v>195</v>
      </c>
      <c r="Q14" s="34">
        <v>6.9</v>
      </c>
      <c r="R14" s="32">
        <v>1.47</v>
      </c>
      <c r="S14" s="28">
        <v>779.79</v>
      </c>
      <c r="T14" s="64">
        <v>12.94</v>
      </c>
      <c r="U14" s="85" t="s">
        <v>229</v>
      </c>
      <c r="V14" s="70" t="s">
        <v>229</v>
      </c>
      <c r="W14" s="79">
        <v>1</v>
      </c>
      <c r="X14" s="86" t="s">
        <v>237</v>
      </c>
      <c r="Y14" s="93"/>
      <c r="Z14" s="120"/>
      <c r="AA14" s="120"/>
      <c r="AB14" s="120"/>
      <c r="AC14" s="120"/>
      <c r="AD14" s="120"/>
      <c r="AE14" s="120"/>
      <c r="AF14" s="121"/>
      <c r="AM14">
        <v>70.304000000000002</v>
      </c>
      <c r="AN14">
        <v>18.249169024515261</v>
      </c>
      <c r="AO14">
        <v>0.3693779870277652</v>
      </c>
      <c r="AP14">
        <v>3.7748806212216834</v>
      </c>
    </row>
    <row r="15" spans="1:42" ht="15.75" hidden="1" thickBot="1" x14ac:dyDescent="0.3">
      <c r="A15" s="52">
        <f t="shared" si="0"/>
        <v>20</v>
      </c>
      <c r="B15" s="53" t="s">
        <v>33</v>
      </c>
      <c r="C15" s="21" t="s">
        <v>132</v>
      </c>
      <c r="D15" s="21">
        <v>72</v>
      </c>
      <c r="E15" s="100" t="s">
        <v>217</v>
      </c>
      <c r="F15" s="106">
        <v>70.301000000000002</v>
      </c>
      <c r="G15" s="115">
        <v>18.249169024515261</v>
      </c>
      <c r="H15" s="116">
        <v>0.36938308132174513</v>
      </c>
      <c r="I15" s="117">
        <v>3.774880621221683</v>
      </c>
      <c r="J15" s="33"/>
      <c r="K15" s="30"/>
      <c r="L15" s="33"/>
      <c r="M15" s="27"/>
      <c r="N15" s="30"/>
      <c r="O15" s="15" t="s">
        <v>225</v>
      </c>
      <c r="P15" s="35">
        <v>195</v>
      </c>
      <c r="Q15" s="34">
        <v>6.9</v>
      </c>
      <c r="R15" s="32">
        <v>1.27</v>
      </c>
      <c r="S15" s="28">
        <v>778.55</v>
      </c>
      <c r="T15" s="64">
        <v>16.93</v>
      </c>
      <c r="U15" s="85" t="s">
        <v>229</v>
      </c>
      <c r="V15" s="69" t="s">
        <v>229</v>
      </c>
      <c r="W15" s="79">
        <v>1</v>
      </c>
      <c r="X15" s="86" t="s">
        <v>237</v>
      </c>
      <c r="Y15" s="93"/>
      <c r="Z15" s="120"/>
      <c r="AA15" s="120"/>
      <c r="AB15" s="120"/>
      <c r="AC15" s="120"/>
      <c r="AD15" s="120"/>
      <c r="AE15" s="120"/>
      <c r="AF15" s="121"/>
      <c r="AM15">
        <v>70.301000000000002</v>
      </c>
      <c r="AN15">
        <v>18.249169024515261</v>
      </c>
      <c r="AO15">
        <v>0.36938308132174513</v>
      </c>
      <c r="AP15">
        <v>3.774880621221683</v>
      </c>
    </row>
    <row r="16" spans="1:42" ht="15.75" hidden="1" thickBot="1" x14ac:dyDescent="0.3">
      <c r="A16" s="52">
        <f t="shared" si="0"/>
        <v>22</v>
      </c>
      <c r="B16" s="53" t="s">
        <v>34</v>
      </c>
      <c r="C16" s="21" t="s">
        <v>133</v>
      </c>
      <c r="D16" s="21">
        <v>72</v>
      </c>
      <c r="E16" s="100" t="s">
        <v>217</v>
      </c>
      <c r="F16" s="106">
        <v>70.304000000000002</v>
      </c>
      <c r="G16" s="115">
        <v>18.249169024515261</v>
      </c>
      <c r="H16" s="116">
        <v>0.3693779870277652</v>
      </c>
      <c r="I16" s="117">
        <v>3.7748806212216834</v>
      </c>
      <c r="J16" s="33"/>
      <c r="K16" s="30"/>
      <c r="L16" s="33"/>
      <c r="M16" s="27"/>
      <c r="N16" s="30"/>
      <c r="O16" s="15" t="s">
        <v>225</v>
      </c>
      <c r="P16" s="35">
        <v>195</v>
      </c>
      <c r="Q16" s="34">
        <v>10.29</v>
      </c>
      <c r="R16" s="32">
        <v>1.05</v>
      </c>
      <c r="S16" s="28">
        <v>777.22</v>
      </c>
      <c r="T16" s="64">
        <v>11.47</v>
      </c>
      <c r="U16" s="85" t="s">
        <v>229</v>
      </c>
      <c r="V16" s="69" t="s">
        <v>229</v>
      </c>
      <c r="W16" s="79">
        <v>1</v>
      </c>
      <c r="X16" s="86" t="s">
        <v>237</v>
      </c>
      <c r="Y16" s="93"/>
      <c r="Z16" s="122" t="s">
        <v>293</v>
      </c>
      <c r="AA16" s="120"/>
      <c r="AB16" s="120"/>
      <c r="AC16" s="120"/>
      <c r="AD16" s="120"/>
      <c r="AE16" s="120"/>
      <c r="AF16" s="121"/>
      <c r="AM16">
        <v>70.304000000000002</v>
      </c>
      <c r="AN16">
        <v>18.249169024515261</v>
      </c>
      <c r="AO16">
        <v>0.3693779870277652</v>
      </c>
      <c r="AP16">
        <v>3.7748806212216834</v>
      </c>
    </row>
    <row r="17" spans="1:42" ht="15.75" customHeight="1" thickBot="1" x14ac:dyDescent="0.3">
      <c r="A17" s="52">
        <f t="shared" si="0"/>
        <v>24</v>
      </c>
      <c r="B17" s="53" t="s">
        <v>264</v>
      </c>
      <c r="C17" s="21" t="s">
        <v>134</v>
      </c>
      <c r="D17" s="21">
        <v>24</v>
      </c>
      <c r="E17" s="100" t="s">
        <v>217</v>
      </c>
      <c r="F17" s="106">
        <v>1.2283999999999999</v>
      </c>
      <c r="G17" s="115">
        <v>5</v>
      </c>
      <c r="H17" s="116">
        <v>0.57499999999999996</v>
      </c>
      <c r="I17" s="117">
        <v>5.0486077444426609</v>
      </c>
      <c r="J17" s="33"/>
      <c r="K17" s="30"/>
      <c r="L17" s="33"/>
      <c r="M17" s="27"/>
      <c r="N17" s="30"/>
      <c r="O17" s="15" t="s">
        <v>225</v>
      </c>
      <c r="P17" s="35">
        <v>23</v>
      </c>
      <c r="Q17" s="34">
        <v>15.39</v>
      </c>
      <c r="R17" s="32">
        <v>1.4</v>
      </c>
      <c r="S17" s="28">
        <v>775.75</v>
      </c>
      <c r="T17" s="64">
        <v>0</v>
      </c>
      <c r="U17" s="85" t="s">
        <v>229</v>
      </c>
      <c r="V17" s="69" t="s">
        <v>230</v>
      </c>
      <c r="W17" s="79">
        <v>3</v>
      </c>
      <c r="X17" s="86" t="s">
        <v>247</v>
      </c>
      <c r="Y17" s="123" t="s">
        <v>250</v>
      </c>
      <c r="Z17" s="122" t="s">
        <v>285</v>
      </c>
      <c r="AA17" s="120"/>
      <c r="AB17" s="120"/>
      <c r="AC17" s="120"/>
      <c r="AD17" s="120"/>
      <c r="AE17" s="120"/>
      <c r="AF17" s="121"/>
      <c r="AM17">
        <v>1.2283999999999999</v>
      </c>
      <c r="AN17">
        <v>5</v>
      </c>
      <c r="AO17">
        <v>0.57499999999999996</v>
      </c>
      <c r="AP17">
        <v>5.0486077444426609</v>
      </c>
    </row>
    <row r="18" spans="1:42" ht="15.75" hidden="1" thickBot="1" x14ac:dyDescent="0.3">
      <c r="A18" s="52">
        <f t="shared" si="0"/>
        <v>26</v>
      </c>
      <c r="B18" s="53" t="s">
        <v>36</v>
      </c>
      <c r="C18" s="21" t="s">
        <v>135</v>
      </c>
      <c r="D18" s="21">
        <v>24</v>
      </c>
      <c r="E18" s="100" t="s">
        <v>217</v>
      </c>
      <c r="F18" s="106">
        <v>1.0668</v>
      </c>
      <c r="G18" s="115">
        <v>5</v>
      </c>
      <c r="H18" s="116">
        <v>0.57500000000000007</v>
      </c>
      <c r="I18" s="117">
        <v>5.0486077444426609</v>
      </c>
      <c r="J18" s="33"/>
      <c r="K18" s="30"/>
      <c r="L18" s="33"/>
      <c r="M18" s="27"/>
      <c r="N18" s="30"/>
      <c r="O18" s="15" t="s">
        <v>225</v>
      </c>
      <c r="P18" s="35">
        <v>23</v>
      </c>
      <c r="Q18" s="34">
        <v>14.13</v>
      </c>
      <c r="R18" s="32">
        <v>1.71</v>
      </c>
      <c r="S18" s="28">
        <v>783.58</v>
      </c>
      <c r="T18" s="64">
        <v>0</v>
      </c>
      <c r="U18" s="85" t="s">
        <v>229</v>
      </c>
      <c r="V18" s="69" t="s">
        <v>230</v>
      </c>
      <c r="W18" s="79">
        <v>3</v>
      </c>
      <c r="X18" s="86" t="s">
        <v>247</v>
      </c>
      <c r="Y18" s="124"/>
      <c r="Z18" s="120"/>
      <c r="AA18" s="120"/>
      <c r="AB18" s="120"/>
      <c r="AC18" s="120"/>
      <c r="AD18" s="120"/>
      <c r="AE18" s="120"/>
      <c r="AF18" s="121"/>
      <c r="AM18">
        <v>1.0668</v>
      </c>
      <c r="AN18">
        <v>5</v>
      </c>
      <c r="AO18">
        <v>0.57500000000000007</v>
      </c>
      <c r="AP18">
        <v>5.0486077444426609</v>
      </c>
    </row>
    <row r="19" spans="1:42" ht="15.75" hidden="1" thickBot="1" x14ac:dyDescent="0.3">
      <c r="A19" s="52">
        <f t="shared" si="0"/>
        <v>28</v>
      </c>
      <c r="B19" s="53" t="s">
        <v>37</v>
      </c>
      <c r="C19" s="21" t="s">
        <v>136</v>
      </c>
      <c r="D19" s="21">
        <v>24</v>
      </c>
      <c r="E19" s="100" t="s">
        <v>217</v>
      </c>
      <c r="F19" s="106">
        <v>1.5207999999999999</v>
      </c>
      <c r="G19" s="115">
        <v>5</v>
      </c>
      <c r="H19" s="116">
        <v>0.57500000000000007</v>
      </c>
      <c r="I19" s="117">
        <v>5.0486077444426609</v>
      </c>
      <c r="J19" s="33"/>
      <c r="K19" s="30"/>
      <c r="L19" s="33"/>
      <c r="M19" s="27"/>
      <c r="N19" s="30"/>
      <c r="O19" s="15" t="s">
        <v>225</v>
      </c>
      <c r="P19" s="35">
        <v>23</v>
      </c>
      <c r="Q19" s="34">
        <v>13.22</v>
      </c>
      <c r="R19" s="32">
        <v>2.61</v>
      </c>
      <c r="S19" s="28">
        <v>785.42</v>
      </c>
      <c r="T19" s="64">
        <v>0</v>
      </c>
      <c r="U19" s="85" t="s">
        <v>230</v>
      </c>
      <c r="V19" s="70" t="s">
        <v>230</v>
      </c>
      <c r="W19" s="79">
        <v>3</v>
      </c>
      <c r="X19" s="86" t="s">
        <v>247</v>
      </c>
      <c r="Y19" s="124"/>
      <c r="Z19" s="120"/>
      <c r="AA19" s="120"/>
      <c r="AB19" s="120"/>
      <c r="AC19" s="120"/>
      <c r="AD19" s="120"/>
      <c r="AE19" s="120"/>
      <c r="AF19" s="121"/>
      <c r="AM19">
        <v>1.5207999999999999</v>
      </c>
      <c r="AN19">
        <v>5</v>
      </c>
      <c r="AO19">
        <v>0.57500000000000007</v>
      </c>
      <c r="AP19">
        <v>5.0486077444426609</v>
      </c>
    </row>
    <row r="20" spans="1:42" ht="15.75" thickBot="1" x14ac:dyDescent="0.3">
      <c r="A20" s="52">
        <f t="shared" si="0"/>
        <v>30</v>
      </c>
      <c r="B20" s="53" t="s">
        <v>265</v>
      </c>
      <c r="C20" s="14" t="s">
        <v>137</v>
      </c>
      <c r="D20" s="14">
        <v>18</v>
      </c>
      <c r="E20" s="100" t="s">
        <v>217</v>
      </c>
      <c r="F20" s="106">
        <v>0.49359999999999998</v>
      </c>
      <c r="G20" s="115">
        <v>10.620426243837908</v>
      </c>
      <c r="H20" s="116">
        <v>0.57499999999999996</v>
      </c>
      <c r="I20" s="117">
        <v>4.4181404509980418</v>
      </c>
      <c r="J20" s="33"/>
      <c r="K20" s="30"/>
      <c r="L20" s="33"/>
      <c r="M20" s="27"/>
      <c r="N20" s="30"/>
      <c r="O20" s="15" t="s">
        <v>225</v>
      </c>
      <c r="P20" s="35">
        <v>10</v>
      </c>
      <c r="Q20" s="34">
        <v>11.99</v>
      </c>
      <c r="R20" s="32">
        <v>1.49</v>
      </c>
      <c r="S20" s="28">
        <v>760.79</v>
      </c>
      <c r="T20" s="64">
        <v>1.47</v>
      </c>
      <c r="U20" s="85" t="s">
        <v>229</v>
      </c>
      <c r="V20" s="69" t="s">
        <v>229</v>
      </c>
      <c r="W20" s="79"/>
      <c r="X20" s="86" t="s">
        <v>237</v>
      </c>
      <c r="Y20" s="93"/>
      <c r="Z20" s="122" t="s">
        <v>308</v>
      </c>
      <c r="AA20" s="120"/>
      <c r="AB20" s="120"/>
      <c r="AC20" s="120"/>
      <c r="AD20" s="120"/>
      <c r="AE20" s="120"/>
      <c r="AF20" s="121"/>
      <c r="AM20">
        <v>0.49359999999999998</v>
      </c>
      <c r="AN20">
        <v>10.620426243837908</v>
      </c>
      <c r="AO20">
        <v>0.57499999999999996</v>
      </c>
      <c r="AP20">
        <v>4.4181404509980418</v>
      </c>
    </row>
    <row r="21" spans="1:42" ht="15.75" hidden="1" thickBot="1" x14ac:dyDescent="0.3">
      <c r="A21" s="52">
        <f t="shared" si="0"/>
        <v>32</v>
      </c>
      <c r="B21" s="53" t="s">
        <v>39</v>
      </c>
      <c r="C21" s="14" t="s">
        <v>138</v>
      </c>
      <c r="D21" s="14">
        <v>18</v>
      </c>
      <c r="E21" s="100" t="s">
        <v>217</v>
      </c>
      <c r="F21" s="106">
        <v>1.74336</v>
      </c>
      <c r="G21" s="115">
        <v>10.620426243837908</v>
      </c>
      <c r="H21" s="116">
        <v>0.4645362977239354</v>
      </c>
      <c r="I21" s="117">
        <v>4.4181404509980418</v>
      </c>
      <c r="J21" s="33"/>
      <c r="K21" s="30"/>
      <c r="L21" s="33"/>
      <c r="M21" s="27"/>
      <c r="N21" s="30"/>
      <c r="O21" s="15" t="s">
        <v>225</v>
      </c>
      <c r="P21" s="35">
        <v>10</v>
      </c>
      <c r="Q21" s="34">
        <v>4.4800000000000004</v>
      </c>
      <c r="R21" s="32">
        <v>1.71</v>
      </c>
      <c r="S21" s="28">
        <v>762.52</v>
      </c>
      <c r="T21" s="64">
        <v>0.28999999999999998</v>
      </c>
      <c r="U21" s="85" t="s">
        <v>229</v>
      </c>
      <c r="V21" s="69" t="s">
        <v>229</v>
      </c>
      <c r="W21" s="79"/>
      <c r="X21" s="86" t="s">
        <v>237</v>
      </c>
      <c r="Y21" s="93"/>
      <c r="Z21" s="120"/>
      <c r="AA21" s="120"/>
      <c r="AB21" s="120"/>
      <c r="AC21" s="120"/>
      <c r="AD21" s="120"/>
      <c r="AE21" s="120"/>
      <c r="AF21" s="121"/>
      <c r="AM21">
        <v>1.74336</v>
      </c>
      <c r="AN21">
        <v>10.620426243837908</v>
      </c>
      <c r="AO21">
        <v>0.4645362977239354</v>
      </c>
      <c r="AP21">
        <v>4.4181404509980418</v>
      </c>
    </row>
    <row r="22" spans="1:42" ht="15.75" customHeight="1" thickBot="1" x14ac:dyDescent="0.3">
      <c r="A22" s="52">
        <f t="shared" si="0"/>
        <v>34</v>
      </c>
      <c r="B22" s="53" t="s">
        <v>266</v>
      </c>
      <c r="C22" s="21" t="s">
        <v>139</v>
      </c>
      <c r="D22" s="21">
        <v>48</v>
      </c>
      <c r="E22" s="100" t="s">
        <v>217</v>
      </c>
      <c r="F22" s="106">
        <v>18.418800000000001</v>
      </c>
      <c r="G22" s="115">
        <v>8.7486077723706632</v>
      </c>
      <c r="H22" s="116">
        <v>0.79500076009294851</v>
      </c>
      <c r="I22" s="117">
        <v>4.6958202784568162</v>
      </c>
      <c r="J22" s="36"/>
      <c r="K22" s="37"/>
      <c r="L22" s="36"/>
      <c r="M22" s="14"/>
      <c r="N22" s="37"/>
      <c r="O22" s="15" t="s">
        <v>225</v>
      </c>
      <c r="P22" s="59">
        <v>241</v>
      </c>
      <c r="Q22" s="38">
        <v>15.95</v>
      </c>
      <c r="R22" s="40">
        <v>2.96</v>
      </c>
      <c r="S22" s="39">
        <v>742.93</v>
      </c>
      <c r="T22" s="65">
        <v>0.09</v>
      </c>
      <c r="U22" s="65" t="s">
        <v>229</v>
      </c>
      <c r="V22" s="71" t="s">
        <v>230</v>
      </c>
      <c r="W22" s="89"/>
      <c r="X22" s="90" t="s">
        <v>239</v>
      </c>
      <c r="Y22" s="123" t="s">
        <v>250</v>
      </c>
      <c r="Z22" s="120"/>
      <c r="AA22" s="120"/>
      <c r="AB22" s="120"/>
      <c r="AC22" s="120"/>
      <c r="AD22" s="120"/>
      <c r="AE22" s="120"/>
      <c r="AF22" s="121"/>
      <c r="AM22">
        <v>18.418800000000001</v>
      </c>
      <c r="AN22">
        <v>8.7486077723706632</v>
      </c>
      <c r="AO22">
        <v>0.79500076009294851</v>
      </c>
      <c r="AP22">
        <v>4.6958202784568162</v>
      </c>
    </row>
    <row r="23" spans="1:42" ht="15.75" customHeight="1" thickBot="1" x14ac:dyDescent="0.3">
      <c r="A23" s="52">
        <v>35</v>
      </c>
      <c r="B23" s="53" t="s">
        <v>41</v>
      </c>
      <c r="C23" s="21" t="s">
        <v>223</v>
      </c>
      <c r="D23" s="21"/>
      <c r="E23" s="100" t="s">
        <v>217</v>
      </c>
      <c r="F23" s="106">
        <v>22.622299999999999</v>
      </c>
      <c r="G23" s="115">
        <v>15.668094385733824</v>
      </c>
      <c r="H23" s="116">
        <v>0.39249501597980752</v>
      </c>
      <c r="I23" s="117">
        <v>4.3738249414436661</v>
      </c>
      <c r="J23" s="36"/>
      <c r="K23" s="37"/>
      <c r="L23" s="36"/>
      <c r="M23" s="14"/>
      <c r="N23" s="37"/>
      <c r="O23" s="15"/>
      <c r="P23" s="59"/>
      <c r="Q23" s="38"/>
      <c r="R23" s="40"/>
      <c r="S23" s="39"/>
      <c r="T23" s="65"/>
      <c r="U23" s="65"/>
      <c r="V23" s="71"/>
      <c r="W23" s="89"/>
      <c r="X23" s="78"/>
      <c r="Y23" s="124"/>
      <c r="Z23" s="120" t="s">
        <v>226</v>
      </c>
      <c r="AA23" s="120"/>
      <c r="AB23" s="120"/>
      <c r="AC23" s="120"/>
      <c r="AD23" s="120"/>
      <c r="AE23" s="120"/>
      <c r="AF23" s="121"/>
      <c r="AM23">
        <v>22.622299999999999</v>
      </c>
      <c r="AN23">
        <v>15.668094385733824</v>
      </c>
      <c r="AO23">
        <v>0.39249501597980752</v>
      </c>
      <c r="AP23">
        <v>4.3738249414436661</v>
      </c>
    </row>
    <row r="24" spans="1:42" ht="15.75" hidden="1" thickBot="1" x14ac:dyDescent="0.3">
      <c r="A24" s="52">
        <f>A22+2</f>
        <v>36</v>
      </c>
      <c r="B24" s="53" t="s">
        <v>42</v>
      </c>
      <c r="C24" s="21" t="s">
        <v>140</v>
      </c>
      <c r="D24" s="21">
        <v>48</v>
      </c>
      <c r="E24" s="100" t="s">
        <v>217</v>
      </c>
      <c r="F24" s="106">
        <v>18.418800000000001</v>
      </c>
      <c r="G24" s="115">
        <v>8.7486077723706632</v>
      </c>
      <c r="H24" s="116">
        <v>0.79500076009294851</v>
      </c>
      <c r="I24" s="117">
        <v>4.6958202784568162</v>
      </c>
      <c r="J24" s="33"/>
      <c r="K24" s="30"/>
      <c r="L24" s="33"/>
      <c r="M24" s="27"/>
      <c r="N24" s="30"/>
      <c r="O24" s="15" t="s">
        <v>225</v>
      </c>
      <c r="P24" s="35">
        <v>241</v>
      </c>
      <c r="Q24" s="34">
        <v>21.91</v>
      </c>
      <c r="R24" s="32">
        <v>3.53</v>
      </c>
      <c r="S24" s="28">
        <v>742.32</v>
      </c>
      <c r="T24" s="64">
        <v>0</v>
      </c>
      <c r="U24" s="85" t="s">
        <v>230</v>
      </c>
      <c r="V24" s="69" t="s">
        <v>230</v>
      </c>
      <c r="W24" s="79"/>
      <c r="X24" s="90" t="s">
        <v>239</v>
      </c>
      <c r="Y24" s="124"/>
      <c r="Z24" s="120"/>
      <c r="AA24" s="120"/>
      <c r="AB24" s="120"/>
      <c r="AC24" s="120"/>
      <c r="AD24" s="120"/>
      <c r="AE24" s="120"/>
      <c r="AF24" s="121"/>
      <c r="AM24">
        <v>18.418800000000001</v>
      </c>
      <c r="AN24">
        <v>8.7486077723706632</v>
      </c>
      <c r="AO24">
        <v>0.79500076009294851</v>
      </c>
      <c r="AP24">
        <v>4.6958202784568162</v>
      </c>
    </row>
    <row r="25" spans="1:42" ht="15.75" customHeight="1" thickBot="1" x14ac:dyDescent="0.3">
      <c r="A25" s="52">
        <f t="shared" si="0"/>
        <v>38</v>
      </c>
      <c r="B25" s="53" t="s">
        <v>288</v>
      </c>
      <c r="C25" s="21" t="s">
        <v>141</v>
      </c>
      <c r="D25" s="21">
        <v>48</v>
      </c>
      <c r="E25" s="100" t="s">
        <v>217</v>
      </c>
      <c r="F25" s="106">
        <v>58.329300000000003</v>
      </c>
      <c r="G25" s="115">
        <v>10.981791934840512</v>
      </c>
      <c r="H25" s="116">
        <v>0.76999955425489419</v>
      </c>
      <c r="I25" s="117">
        <v>4.3828610013633043</v>
      </c>
      <c r="J25" s="33"/>
      <c r="K25" s="30"/>
      <c r="L25" s="33"/>
      <c r="M25" s="27"/>
      <c r="N25" s="30"/>
      <c r="O25" s="15" t="s">
        <v>225</v>
      </c>
      <c r="P25" s="35">
        <v>399</v>
      </c>
      <c r="Q25" s="34">
        <v>17.73</v>
      </c>
      <c r="R25" s="32">
        <v>3.54</v>
      </c>
      <c r="S25" s="28">
        <v>724.54</v>
      </c>
      <c r="T25" s="64">
        <v>0</v>
      </c>
      <c r="U25" s="85" t="s">
        <v>230</v>
      </c>
      <c r="V25" s="69" t="s">
        <v>230</v>
      </c>
      <c r="W25" s="79">
        <v>2</v>
      </c>
      <c r="X25" s="90" t="s">
        <v>240</v>
      </c>
      <c r="Y25" s="123" t="s">
        <v>250</v>
      </c>
      <c r="Z25" s="122" t="s">
        <v>286</v>
      </c>
      <c r="AA25" s="120"/>
      <c r="AB25" s="120"/>
      <c r="AC25" s="120"/>
      <c r="AD25" s="120"/>
      <c r="AE25" s="120"/>
      <c r="AF25" s="121"/>
      <c r="AM25">
        <v>58.329300000000003</v>
      </c>
      <c r="AN25">
        <v>10.981791934840512</v>
      </c>
      <c r="AO25">
        <v>0.76999955425489419</v>
      </c>
      <c r="AP25">
        <v>4.3828610013633043</v>
      </c>
    </row>
    <row r="26" spans="1:42" ht="15.75" hidden="1" customHeight="1" thickBot="1" x14ac:dyDescent="0.3">
      <c r="A26" s="52">
        <f t="shared" si="0"/>
        <v>40</v>
      </c>
      <c r="B26" s="53" t="s">
        <v>267</v>
      </c>
      <c r="C26" s="21" t="s">
        <v>142</v>
      </c>
      <c r="D26" s="21">
        <v>60</v>
      </c>
      <c r="E26" s="100" t="s">
        <v>217</v>
      </c>
      <c r="F26" s="106">
        <v>58.329300000000003</v>
      </c>
      <c r="G26" s="115">
        <v>10.981791934840512</v>
      </c>
      <c r="H26" s="116">
        <v>0.76999955425489419</v>
      </c>
      <c r="I26" s="117">
        <v>4.3828610013633043</v>
      </c>
      <c r="J26" s="33"/>
      <c r="K26" s="30"/>
      <c r="L26" s="33"/>
      <c r="M26" s="27"/>
      <c r="N26" s="30"/>
      <c r="O26" s="15" t="s">
        <v>225</v>
      </c>
      <c r="P26" s="35">
        <v>399</v>
      </c>
      <c r="Q26" s="34">
        <v>21.39</v>
      </c>
      <c r="R26" s="32">
        <v>2.9</v>
      </c>
      <c r="S26" s="28">
        <v>722.29</v>
      </c>
      <c r="T26" s="64">
        <v>0</v>
      </c>
      <c r="U26" s="85" t="s">
        <v>230</v>
      </c>
      <c r="V26" s="69" t="s">
        <v>230</v>
      </c>
      <c r="W26" s="79">
        <v>2</v>
      </c>
      <c r="X26" s="90" t="s">
        <v>240</v>
      </c>
      <c r="Y26" s="124"/>
      <c r="Z26" s="120"/>
      <c r="AA26" s="120"/>
      <c r="AB26" s="120"/>
      <c r="AC26" s="120"/>
      <c r="AD26" s="120"/>
      <c r="AE26" s="120"/>
      <c r="AF26" s="121"/>
      <c r="AM26">
        <v>58.329300000000003</v>
      </c>
      <c r="AN26">
        <v>10.981791934840512</v>
      </c>
      <c r="AO26">
        <v>0.76999955425489419</v>
      </c>
      <c r="AP26">
        <v>4.3828610013633043</v>
      </c>
    </row>
    <row r="27" spans="1:42" ht="15.75" hidden="1" customHeight="1" thickBot="1" x14ac:dyDescent="0.3">
      <c r="A27" s="52">
        <f t="shared" si="0"/>
        <v>42</v>
      </c>
      <c r="B27" s="53" t="s">
        <v>45</v>
      </c>
      <c r="C27" s="21" t="s">
        <v>143</v>
      </c>
      <c r="D27" s="21">
        <v>60</v>
      </c>
      <c r="E27" s="100" t="s">
        <v>217</v>
      </c>
      <c r="F27" s="106">
        <v>58.329300000000003</v>
      </c>
      <c r="G27" s="115">
        <v>10.981791934840512</v>
      </c>
      <c r="H27" s="116">
        <v>0.76999955425489419</v>
      </c>
      <c r="I27" s="117">
        <v>4.3828610013633043</v>
      </c>
      <c r="J27" s="33"/>
      <c r="K27" s="30"/>
      <c r="L27" s="33"/>
      <c r="M27" s="27"/>
      <c r="N27" s="30"/>
      <c r="O27" s="15" t="s">
        <v>225</v>
      </c>
      <c r="P27" s="35">
        <v>399</v>
      </c>
      <c r="Q27" s="34">
        <v>24</v>
      </c>
      <c r="R27" s="32">
        <v>3.33</v>
      </c>
      <c r="S27" s="28">
        <v>721.26</v>
      </c>
      <c r="T27" s="64">
        <v>0</v>
      </c>
      <c r="U27" s="85" t="s">
        <v>230</v>
      </c>
      <c r="V27" s="69" t="s">
        <v>230</v>
      </c>
      <c r="W27" s="79">
        <v>2</v>
      </c>
      <c r="X27" s="90" t="s">
        <v>240</v>
      </c>
      <c r="Y27" s="124"/>
      <c r="Z27" s="120"/>
      <c r="AA27" s="120"/>
      <c r="AB27" s="120"/>
      <c r="AC27" s="120"/>
      <c r="AD27" s="120"/>
      <c r="AE27" s="120"/>
      <c r="AF27" s="121"/>
      <c r="AM27">
        <v>58.329300000000003</v>
      </c>
      <c r="AN27">
        <v>10.981791934840512</v>
      </c>
      <c r="AO27">
        <v>0.76999955425489419</v>
      </c>
      <c r="AP27">
        <v>4.3828610013633043</v>
      </c>
    </row>
    <row r="28" spans="1:42" ht="15.75" thickBot="1" x14ac:dyDescent="0.3">
      <c r="A28" s="52">
        <f t="shared" si="0"/>
        <v>44</v>
      </c>
      <c r="B28" s="53" t="s">
        <v>46</v>
      </c>
      <c r="C28" s="21" t="s">
        <v>144</v>
      </c>
      <c r="D28" s="21">
        <v>18</v>
      </c>
      <c r="E28" s="100" t="s">
        <v>217</v>
      </c>
      <c r="F28" s="106">
        <v>3.5196999999999998</v>
      </c>
      <c r="G28" s="115">
        <v>16.408793772647641</v>
      </c>
      <c r="H28" s="116">
        <v>0.46662357587294373</v>
      </c>
      <c r="I28" s="117">
        <v>3.9126004774333349</v>
      </c>
      <c r="J28" s="33"/>
      <c r="K28" s="30"/>
      <c r="L28" s="33"/>
      <c r="M28" s="27"/>
      <c r="N28" s="30"/>
      <c r="O28" s="15" t="s">
        <v>225</v>
      </c>
      <c r="P28" s="35">
        <v>13</v>
      </c>
      <c r="Q28" s="34">
        <v>10.76</v>
      </c>
      <c r="R28" s="32">
        <v>2.08</v>
      </c>
      <c r="S28" s="28">
        <v>725.2</v>
      </c>
      <c r="T28" s="64">
        <v>0.88</v>
      </c>
      <c r="U28" s="85" t="s">
        <v>229</v>
      </c>
      <c r="V28" s="69" t="s">
        <v>229</v>
      </c>
      <c r="W28" s="79"/>
      <c r="X28" s="91" t="s">
        <v>237</v>
      </c>
      <c r="Y28" s="93"/>
      <c r="Z28" s="122" t="s">
        <v>309</v>
      </c>
      <c r="AA28" s="120"/>
      <c r="AB28" s="120"/>
      <c r="AC28" s="120"/>
      <c r="AD28" s="120"/>
      <c r="AE28" s="120"/>
      <c r="AF28" s="121"/>
      <c r="AM28">
        <v>3.5196999999999998</v>
      </c>
      <c r="AN28">
        <v>16.408793772647641</v>
      </c>
      <c r="AO28">
        <v>0.46662357587294373</v>
      </c>
      <c r="AP28">
        <v>3.9126004774333349</v>
      </c>
    </row>
    <row r="29" spans="1:42" ht="15.75" customHeight="1" thickBot="1" x14ac:dyDescent="0.3">
      <c r="A29" s="52">
        <f t="shared" si="0"/>
        <v>46</v>
      </c>
      <c r="B29" s="53" t="s">
        <v>47</v>
      </c>
      <c r="C29" s="21" t="s">
        <v>145</v>
      </c>
      <c r="D29" s="21">
        <v>18</v>
      </c>
      <c r="E29" s="100" t="s">
        <v>217</v>
      </c>
      <c r="F29" s="106">
        <v>13.999700000000001</v>
      </c>
      <c r="G29" s="115">
        <v>16.408793772647641</v>
      </c>
      <c r="H29" s="116">
        <v>0.547752808988764</v>
      </c>
      <c r="I29" s="117">
        <v>3.9126004774333354</v>
      </c>
      <c r="J29" s="33"/>
      <c r="K29" s="30"/>
      <c r="L29" s="33"/>
      <c r="M29" s="27"/>
      <c r="N29" s="30"/>
      <c r="O29" s="15" t="s">
        <v>225</v>
      </c>
      <c r="P29" s="35">
        <v>73</v>
      </c>
      <c r="Q29" s="34">
        <v>19.79</v>
      </c>
      <c r="R29" s="32">
        <v>4.03</v>
      </c>
      <c r="S29" s="28">
        <v>722.14</v>
      </c>
      <c r="T29" s="64">
        <v>0</v>
      </c>
      <c r="U29" s="85" t="s">
        <v>230</v>
      </c>
      <c r="V29" s="69" t="s">
        <v>230</v>
      </c>
      <c r="W29" s="79">
        <v>3</v>
      </c>
      <c r="X29" s="91" t="s">
        <v>241</v>
      </c>
      <c r="Y29" s="95"/>
      <c r="Z29" s="122" t="s">
        <v>285</v>
      </c>
      <c r="AA29" s="120"/>
      <c r="AB29" s="120"/>
      <c r="AC29" s="120"/>
      <c r="AD29" s="120"/>
      <c r="AE29" s="120"/>
      <c r="AF29" s="121"/>
      <c r="AM29">
        <v>13.999700000000001</v>
      </c>
      <c r="AN29">
        <v>16.408793772647641</v>
      </c>
      <c r="AO29">
        <v>0.547752808988764</v>
      </c>
      <c r="AP29">
        <v>3.9126004774333354</v>
      </c>
    </row>
    <row r="30" spans="1:42" ht="15.75" thickBot="1" x14ac:dyDescent="0.3">
      <c r="A30">
        <v>100</v>
      </c>
      <c r="B30" s="53" t="s">
        <v>48</v>
      </c>
      <c r="C30" s="54" t="s">
        <v>146</v>
      </c>
      <c r="D30" s="21">
        <v>18</v>
      </c>
      <c r="E30" s="100" t="s">
        <v>217</v>
      </c>
      <c r="F30" s="106">
        <v>0.89</v>
      </c>
      <c r="G30" s="115">
        <v>5</v>
      </c>
      <c r="H30" s="116">
        <v>0.9</v>
      </c>
      <c r="I30" s="117">
        <v>5.0486077444426609</v>
      </c>
      <c r="J30" s="33"/>
      <c r="K30" s="30"/>
      <c r="L30" s="33"/>
      <c r="M30" s="27"/>
      <c r="N30" s="30"/>
      <c r="O30" s="22" t="s">
        <v>231</v>
      </c>
      <c r="P30" s="35">
        <v>5</v>
      </c>
      <c r="Q30" s="34">
        <v>8.7899999999999991</v>
      </c>
      <c r="R30" s="32">
        <v>0.85</v>
      </c>
      <c r="S30" s="28">
        <v>706.34</v>
      </c>
      <c r="T30" s="64">
        <v>4.9400000000000004</v>
      </c>
      <c r="U30" s="85" t="s">
        <v>229</v>
      </c>
      <c r="V30" s="69" t="s">
        <v>229</v>
      </c>
      <c r="W30" s="79"/>
      <c r="X30" s="91" t="s">
        <v>237</v>
      </c>
      <c r="Y30" s="95"/>
      <c r="Z30" s="120"/>
      <c r="AA30" s="120"/>
      <c r="AB30" s="120"/>
      <c r="AC30" s="120"/>
      <c r="AD30" s="120"/>
      <c r="AE30" s="120"/>
      <c r="AF30" s="121"/>
      <c r="AM30">
        <v>0.89</v>
      </c>
      <c r="AN30">
        <v>5</v>
      </c>
      <c r="AO30">
        <v>0.9</v>
      </c>
      <c r="AP30">
        <v>5.0486077444426609</v>
      </c>
    </row>
    <row r="31" spans="1:42" ht="15.75" thickBot="1" x14ac:dyDescent="0.3">
      <c r="A31" s="52">
        <f>A30+2</f>
        <v>102</v>
      </c>
      <c r="B31" s="53" t="s">
        <v>49</v>
      </c>
      <c r="C31" s="54" t="s">
        <v>147</v>
      </c>
      <c r="D31" s="21">
        <v>18</v>
      </c>
      <c r="E31" s="100" t="s">
        <v>217</v>
      </c>
      <c r="F31" s="106">
        <v>0.52</v>
      </c>
      <c r="G31" s="115">
        <v>5</v>
      </c>
      <c r="H31" s="116">
        <v>0.9</v>
      </c>
      <c r="I31" s="117">
        <v>5.0486077444426609</v>
      </c>
      <c r="J31" s="33"/>
      <c r="K31" s="30"/>
      <c r="L31" s="33"/>
      <c r="M31" s="27"/>
      <c r="N31" s="30"/>
      <c r="O31" s="22" t="s">
        <v>231</v>
      </c>
      <c r="P31" s="35">
        <v>3</v>
      </c>
      <c r="Q31" s="34">
        <v>9.2100000000000009</v>
      </c>
      <c r="R31" s="32">
        <v>0.61</v>
      </c>
      <c r="S31" s="28">
        <v>689.26</v>
      </c>
      <c r="T31" s="64">
        <v>4.7699999999999996</v>
      </c>
      <c r="U31" s="85" t="s">
        <v>229</v>
      </c>
      <c r="V31" s="69" t="s">
        <v>229</v>
      </c>
      <c r="W31" s="79"/>
      <c r="X31" s="91" t="s">
        <v>237</v>
      </c>
      <c r="Y31" s="95"/>
      <c r="Z31" s="120"/>
      <c r="AA31" s="120"/>
      <c r="AB31" s="120"/>
      <c r="AC31" s="120"/>
      <c r="AD31" s="120"/>
      <c r="AE31" s="120"/>
      <c r="AF31" s="121"/>
      <c r="AM31">
        <v>0.52</v>
      </c>
      <c r="AN31">
        <v>5</v>
      </c>
      <c r="AO31">
        <v>0.9</v>
      </c>
      <c r="AP31">
        <v>5.0486077444426609</v>
      </c>
    </row>
    <row r="32" spans="1:42" ht="15.75" thickBot="1" x14ac:dyDescent="0.3">
      <c r="A32" s="52">
        <f t="shared" ref="A32:A62" si="1">A31+2</f>
        <v>104</v>
      </c>
      <c r="B32" s="53" t="s">
        <v>50</v>
      </c>
      <c r="C32" s="54" t="s">
        <v>148</v>
      </c>
      <c r="D32" s="21">
        <v>18</v>
      </c>
      <c r="E32" s="100" t="s">
        <v>217</v>
      </c>
      <c r="F32" s="106">
        <v>0.51</v>
      </c>
      <c r="G32" s="115">
        <v>5</v>
      </c>
      <c r="H32" s="116">
        <v>0.9</v>
      </c>
      <c r="I32" s="117">
        <v>5.0486077444426609</v>
      </c>
      <c r="J32" s="33"/>
      <c r="K32" s="30"/>
      <c r="L32" s="33"/>
      <c r="M32" s="27"/>
      <c r="N32" s="30"/>
      <c r="O32" s="22" t="s">
        <v>231</v>
      </c>
      <c r="P32" s="35">
        <v>3</v>
      </c>
      <c r="Q32" s="34">
        <v>9.81</v>
      </c>
      <c r="R32" s="32">
        <v>0.61</v>
      </c>
      <c r="S32" s="28">
        <v>685.71</v>
      </c>
      <c r="T32" s="64">
        <v>2.9</v>
      </c>
      <c r="U32" s="85" t="s">
        <v>229</v>
      </c>
      <c r="V32" s="70" t="s">
        <v>229</v>
      </c>
      <c r="W32" s="79"/>
      <c r="X32" s="96"/>
      <c r="Y32" s="93"/>
      <c r="Z32" s="120"/>
      <c r="AA32" s="120"/>
      <c r="AB32" s="120"/>
      <c r="AC32" s="120"/>
      <c r="AD32" s="120"/>
      <c r="AE32" s="120"/>
      <c r="AF32" s="121"/>
      <c r="AM32">
        <v>0.51</v>
      </c>
      <c r="AN32">
        <v>5</v>
      </c>
      <c r="AO32">
        <v>0.9</v>
      </c>
      <c r="AP32">
        <v>5.0486077444426609</v>
      </c>
    </row>
    <row r="33" spans="1:42" ht="15.75" thickBot="1" x14ac:dyDescent="0.3">
      <c r="A33" s="52">
        <f t="shared" si="1"/>
        <v>106</v>
      </c>
      <c r="B33" s="53" t="s">
        <v>268</v>
      </c>
      <c r="C33" s="54" t="s">
        <v>149</v>
      </c>
      <c r="D33" s="21">
        <v>18</v>
      </c>
      <c r="E33" s="100" t="s">
        <v>217</v>
      </c>
      <c r="F33" s="106">
        <v>1.7098</v>
      </c>
      <c r="G33" s="115">
        <v>5</v>
      </c>
      <c r="H33" s="116">
        <v>0.57313720903029597</v>
      </c>
      <c r="I33" s="117">
        <v>5.0486077444426618</v>
      </c>
      <c r="J33" s="33"/>
      <c r="K33" s="30"/>
      <c r="L33" s="33"/>
      <c r="M33" s="27"/>
      <c r="N33" s="30"/>
      <c r="O33" s="15" t="s">
        <v>225</v>
      </c>
      <c r="P33" s="35">
        <v>18</v>
      </c>
      <c r="Q33" s="34">
        <v>8.3699999999999992</v>
      </c>
      <c r="R33" s="32">
        <v>2.87</v>
      </c>
      <c r="S33" s="28">
        <v>695.32</v>
      </c>
      <c r="T33" s="64"/>
      <c r="U33" s="85" t="s">
        <v>230</v>
      </c>
      <c r="V33" s="69" t="s">
        <v>230</v>
      </c>
      <c r="W33" s="79">
        <v>2</v>
      </c>
      <c r="X33" s="86" t="s">
        <v>242</v>
      </c>
      <c r="Y33" s="123" t="s">
        <v>250</v>
      </c>
      <c r="Z33" s="120" t="s">
        <v>258</v>
      </c>
      <c r="AA33" s="120"/>
      <c r="AB33" s="120"/>
      <c r="AC33" s="120"/>
      <c r="AD33" s="120"/>
      <c r="AE33" s="120"/>
      <c r="AF33" s="121"/>
      <c r="AM33">
        <v>1.7098</v>
      </c>
      <c r="AN33">
        <v>5</v>
      </c>
      <c r="AO33">
        <v>0.57313720903029597</v>
      </c>
      <c r="AP33">
        <v>5.0486077444426618</v>
      </c>
    </row>
    <row r="34" spans="1:42" ht="15.75" hidden="1" thickBot="1" x14ac:dyDescent="0.3">
      <c r="A34" s="52">
        <f t="shared" si="1"/>
        <v>108</v>
      </c>
      <c r="B34" s="53" t="s">
        <v>52</v>
      </c>
      <c r="C34" s="54" t="s">
        <v>149</v>
      </c>
      <c r="D34" s="21">
        <v>18</v>
      </c>
      <c r="E34" s="100" t="s">
        <v>217</v>
      </c>
      <c r="F34" s="106">
        <v>0.38</v>
      </c>
      <c r="G34" s="115">
        <v>5</v>
      </c>
      <c r="H34" s="116">
        <v>0.9</v>
      </c>
      <c r="I34" s="117">
        <v>5.0486077444426609</v>
      </c>
      <c r="J34" s="33"/>
      <c r="K34" s="30"/>
      <c r="L34" s="33"/>
      <c r="M34" s="27"/>
      <c r="N34" s="30"/>
      <c r="O34" s="15" t="s">
        <v>225</v>
      </c>
      <c r="P34" s="35">
        <v>18</v>
      </c>
      <c r="Q34" s="34">
        <v>10.31</v>
      </c>
      <c r="R34" s="32">
        <v>3.44</v>
      </c>
      <c r="S34" s="28">
        <v>695.39</v>
      </c>
      <c r="T34" s="64">
        <v>0.7</v>
      </c>
      <c r="U34" s="85" t="s">
        <v>229</v>
      </c>
      <c r="V34" s="69" t="s">
        <v>229</v>
      </c>
      <c r="W34" s="79">
        <v>2</v>
      </c>
      <c r="X34" s="86" t="s">
        <v>242</v>
      </c>
      <c r="Y34" s="125"/>
      <c r="Z34" s="120"/>
      <c r="AA34" s="120"/>
      <c r="AB34" s="120"/>
      <c r="AC34" s="120"/>
      <c r="AD34" s="120"/>
      <c r="AE34" s="120"/>
      <c r="AF34" s="121"/>
      <c r="AM34">
        <v>0.38</v>
      </c>
      <c r="AN34">
        <v>5</v>
      </c>
      <c r="AO34">
        <v>0.9</v>
      </c>
      <c r="AP34">
        <v>5.0486077444426609</v>
      </c>
    </row>
    <row r="35" spans="1:42" ht="15.75" thickBot="1" x14ac:dyDescent="0.3">
      <c r="A35" s="52">
        <f t="shared" si="1"/>
        <v>110</v>
      </c>
      <c r="B35" s="53" t="s">
        <v>53</v>
      </c>
      <c r="C35" s="54" t="s">
        <v>150</v>
      </c>
      <c r="D35" s="21">
        <v>18</v>
      </c>
      <c r="E35" s="100" t="s">
        <v>217</v>
      </c>
      <c r="F35" s="106">
        <v>0.46</v>
      </c>
      <c r="G35" s="115">
        <v>5</v>
      </c>
      <c r="H35" s="116">
        <v>0.9</v>
      </c>
      <c r="I35" s="117">
        <v>5.0486077444426609</v>
      </c>
      <c r="J35" s="33"/>
      <c r="K35" s="30"/>
      <c r="L35" s="33"/>
      <c r="M35" s="27"/>
      <c r="N35" s="30"/>
      <c r="O35" s="15" t="s">
        <v>225</v>
      </c>
      <c r="P35" s="35">
        <v>4</v>
      </c>
      <c r="Q35" s="34">
        <v>2.37</v>
      </c>
      <c r="R35" s="32">
        <v>0.74</v>
      </c>
      <c r="S35" s="28">
        <v>701.78</v>
      </c>
      <c r="T35" s="64">
        <v>1.05</v>
      </c>
      <c r="U35" s="85" t="s">
        <v>229</v>
      </c>
      <c r="V35" s="69" t="s">
        <v>229</v>
      </c>
      <c r="W35" s="79">
        <v>1</v>
      </c>
      <c r="X35" s="86" t="s">
        <v>237</v>
      </c>
      <c r="Y35" s="93"/>
      <c r="Z35" s="120"/>
      <c r="AA35" s="120"/>
      <c r="AB35" s="120"/>
      <c r="AC35" s="120"/>
      <c r="AD35" s="120"/>
      <c r="AE35" s="120"/>
      <c r="AF35" s="121"/>
      <c r="AM35">
        <v>0.46</v>
      </c>
      <c r="AN35">
        <v>5</v>
      </c>
      <c r="AO35">
        <v>0.9</v>
      </c>
      <c r="AP35">
        <v>5.0486077444426609</v>
      </c>
    </row>
    <row r="36" spans="1:42" ht="15.75" thickBot="1" x14ac:dyDescent="0.3">
      <c r="A36" s="52">
        <f t="shared" si="1"/>
        <v>112</v>
      </c>
      <c r="B36" s="53" t="s">
        <v>54</v>
      </c>
      <c r="C36" s="54" t="s">
        <v>151</v>
      </c>
      <c r="D36" s="21">
        <v>18</v>
      </c>
      <c r="E36" s="100" t="s">
        <v>217</v>
      </c>
      <c r="F36" s="106">
        <v>1.62</v>
      </c>
      <c r="G36" s="115">
        <v>5</v>
      </c>
      <c r="H36" s="116">
        <v>0.9</v>
      </c>
      <c r="I36" s="117">
        <v>5.0486077444426609</v>
      </c>
      <c r="J36" s="41"/>
      <c r="K36" s="29"/>
      <c r="L36" s="41"/>
      <c r="M36" s="42"/>
      <c r="N36" s="29"/>
      <c r="O36" s="22" t="s">
        <v>231</v>
      </c>
      <c r="P36" s="35">
        <v>10</v>
      </c>
      <c r="Q36" s="43">
        <v>9.36</v>
      </c>
      <c r="R36" s="45">
        <v>1.5</v>
      </c>
      <c r="S36" s="44">
        <v>708.45</v>
      </c>
      <c r="T36" s="66">
        <v>2.16</v>
      </c>
      <c r="U36" s="92" t="s">
        <v>229</v>
      </c>
      <c r="V36" s="72" t="s">
        <v>229</v>
      </c>
      <c r="W36" s="80">
        <v>3</v>
      </c>
      <c r="X36" s="86" t="s">
        <v>237</v>
      </c>
      <c r="Y36" s="93"/>
      <c r="Z36" s="122" t="s">
        <v>285</v>
      </c>
      <c r="AA36" s="120"/>
      <c r="AB36" s="120"/>
      <c r="AC36" s="120"/>
      <c r="AD36" s="120"/>
      <c r="AE36" s="120"/>
      <c r="AF36" s="121"/>
      <c r="AM36">
        <v>1.62</v>
      </c>
      <c r="AN36">
        <v>5</v>
      </c>
      <c r="AO36">
        <v>0.9</v>
      </c>
      <c r="AP36">
        <v>5.0486077444426609</v>
      </c>
    </row>
    <row r="37" spans="1:42" ht="15.75" thickBot="1" x14ac:dyDescent="0.3">
      <c r="A37" s="52">
        <f t="shared" si="1"/>
        <v>114</v>
      </c>
      <c r="B37" s="53" t="s">
        <v>55</v>
      </c>
      <c r="C37" s="54" t="s">
        <v>152</v>
      </c>
      <c r="D37" s="21">
        <v>36</v>
      </c>
      <c r="E37" s="100" t="s">
        <v>217</v>
      </c>
      <c r="F37" s="106">
        <v>3.78</v>
      </c>
      <c r="G37" s="115">
        <v>8.6120839654424319</v>
      </c>
      <c r="H37" s="116">
        <v>0.57499999999999996</v>
      </c>
      <c r="I37" s="117">
        <v>4.6248348641480561</v>
      </c>
      <c r="J37" s="41"/>
      <c r="K37" s="29"/>
      <c r="L37" s="41"/>
      <c r="M37" s="42"/>
      <c r="N37" s="29"/>
      <c r="O37" s="15" t="s">
        <v>225</v>
      </c>
      <c r="P37" s="46">
        <v>53</v>
      </c>
      <c r="Q37" s="43">
        <v>8.8699999999999992</v>
      </c>
      <c r="R37" s="45">
        <v>1.42</v>
      </c>
      <c r="S37" s="44">
        <v>698</v>
      </c>
      <c r="T37" s="66">
        <v>9.08</v>
      </c>
      <c r="U37" s="92" t="s">
        <v>229</v>
      </c>
      <c r="V37" s="72" t="s">
        <v>229</v>
      </c>
      <c r="W37" s="80">
        <v>1</v>
      </c>
      <c r="X37" s="86" t="s">
        <v>237</v>
      </c>
      <c r="Y37" s="93"/>
      <c r="Z37" s="120"/>
      <c r="AA37" s="120"/>
      <c r="AB37" s="120"/>
      <c r="AC37" s="120"/>
      <c r="AD37" s="120"/>
      <c r="AE37" s="120"/>
      <c r="AF37" s="121"/>
      <c r="AM37">
        <v>3.78</v>
      </c>
      <c r="AN37">
        <v>8.6120839654424319</v>
      </c>
      <c r="AO37">
        <v>0.57499999999999996</v>
      </c>
      <c r="AP37">
        <v>4.6248348641480561</v>
      </c>
    </row>
    <row r="38" spans="1:42" ht="15.75" thickBot="1" x14ac:dyDescent="0.3">
      <c r="A38" s="52">
        <f t="shared" si="1"/>
        <v>116</v>
      </c>
      <c r="B38" s="53" t="s">
        <v>56</v>
      </c>
      <c r="C38" s="54" t="s">
        <v>153</v>
      </c>
      <c r="D38" s="21">
        <v>30</v>
      </c>
      <c r="E38" s="100" t="s">
        <v>217</v>
      </c>
      <c r="F38" s="106">
        <v>9.59</v>
      </c>
      <c r="G38" s="115">
        <v>19.915916880312228</v>
      </c>
      <c r="H38" s="116">
        <v>0.28910323253388948</v>
      </c>
      <c r="I38" s="117">
        <v>3.6581232166262847</v>
      </c>
      <c r="J38" s="41"/>
      <c r="K38" s="29"/>
      <c r="L38" s="41"/>
      <c r="M38" s="42"/>
      <c r="N38" s="29"/>
      <c r="O38" s="15" t="s">
        <v>225</v>
      </c>
      <c r="P38" s="46">
        <v>33</v>
      </c>
      <c r="Q38" s="43">
        <v>18.07</v>
      </c>
      <c r="R38" s="45">
        <v>1.36</v>
      </c>
      <c r="S38" s="44">
        <v>739.19</v>
      </c>
      <c r="T38" s="64">
        <v>0</v>
      </c>
      <c r="U38" s="92" t="s">
        <v>229</v>
      </c>
      <c r="V38" s="72" t="s">
        <v>229</v>
      </c>
      <c r="W38" s="80">
        <v>1</v>
      </c>
      <c r="X38" s="86" t="s">
        <v>243</v>
      </c>
      <c r="Y38" s="93"/>
      <c r="Z38" s="120"/>
      <c r="AA38" s="120"/>
      <c r="AB38" s="120"/>
      <c r="AC38" s="120"/>
      <c r="AD38" s="120"/>
      <c r="AE38" s="120"/>
      <c r="AF38" s="121"/>
      <c r="AM38">
        <v>9.59</v>
      </c>
      <c r="AN38">
        <v>19.915916880312228</v>
      </c>
      <c r="AO38">
        <v>0.28910323253388948</v>
      </c>
      <c r="AP38">
        <v>3.6581232166262847</v>
      </c>
    </row>
    <row r="39" spans="1:42" ht="15.75" thickBot="1" x14ac:dyDescent="0.3">
      <c r="A39" s="52">
        <f t="shared" si="1"/>
        <v>118</v>
      </c>
      <c r="B39" s="53" t="s">
        <v>57</v>
      </c>
      <c r="C39" s="54" t="s">
        <v>154</v>
      </c>
      <c r="D39" s="21">
        <v>18</v>
      </c>
      <c r="E39" s="100" t="s">
        <v>217</v>
      </c>
      <c r="F39" s="106">
        <v>1.37</v>
      </c>
      <c r="G39" s="115">
        <v>5</v>
      </c>
      <c r="H39" s="116">
        <v>0.9</v>
      </c>
      <c r="I39" s="117">
        <v>5.0486077444426609</v>
      </c>
      <c r="J39" s="41"/>
      <c r="K39" s="29"/>
      <c r="L39" s="41"/>
      <c r="M39" s="42"/>
      <c r="N39" s="29"/>
      <c r="O39" s="22" t="s">
        <v>231</v>
      </c>
      <c r="P39" s="35">
        <v>8</v>
      </c>
      <c r="Q39" s="43">
        <v>9.7899999999999991</v>
      </c>
      <c r="R39" s="45">
        <v>1.21</v>
      </c>
      <c r="S39" s="44">
        <v>752.52</v>
      </c>
      <c r="T39" s="66">
        <v>3</v>
      </c>
      <c r="U39" s="92" t="s">
        <v>229</v>
      </c>
      <c r="V39" s="72" t="s">
        <v>229</v>
      </c>
      <c r="W39" s="80"/>
      <c r="X39" s="86" t="s">
        <v>237</v>
      </c>
      <c r="Y39" s="93"/>
      <c r="Z39" s="120"/>
      <c r="AA39" s="120"/>
      <c r="AB39" s="120"/>
      <c r="AC39" s="120"/>
      <c r="AD39" s="120"/>
      <c r="AE39" s="120"/>
      <c r="AF39" s="121"/>
      <c r="AM39">
        <v>1.37</v>
      </c>
      <c r="AN39">
        <v>5</v>
      </c>
      <c r="AO39">
        <v>0.9</v>
      </c>
      <c r="AP39">
        <v>5.0486077444426609</v>
      </c>
    </row>
    <row r="40" spans="1:42" ht="15.75" customHeight="1" thickBot="1" x14ac:dyDescent="0.3">
      <c r="A40" s="52">
        <f t="shared" si="1"/>
        <v>120</v>
      </c>
      <c r="B40" s="53" t="s">
        <v>269</v>
      </c>
      <c r="C40" s="54" t="s">
        <v>155</v>
      </c>
      <c r="D40" s="21">
        <v>18</v>
      </c>
      <c r="E40" s="100" t="s">
        <v>217</v>
      </c>
      <c r="F40" s="106">
        <v>2.23</v>
      </c>
      <c r="G40" s="115">
        <v>5</v>
      </c>
      <c r="H40" s="116">
        <v>0.57500000000000007</v>
      </c>
      <c r="I40" s="117">
        <v>5.0486077444426609</v>
      </c>
      <c r="J40" s="41"/>
      <c r="K40" s="29"/>
      <c r="L40" s="41"/>
      <c r="M40" s="42"/>
      <c r="N40" s="29"/>
      <c r="O40" s="15" t="s">
        <v>225</v>
      </c>
      <c r="P40" s="46">
        <v>26</v>
      </c>
      <c r="Q40" s="43">
        <v>9.2899999999999991</v>
      </c>
      <c r="R40" s="45">
        <v>2.87</v>
      </c>
      <c r="S40" s="44">
        <v>811.18</v>
      </c>
      <c r="T40" s="64">
        <v>0</v>
      </c>
      <c r="U40" s="92" t="s">
        <v>230</v>
      </c>
      <c r="V40" s="72" t="s">
        <v>230</v>
      </c>
      <c r="W40" s="80">
        <v>2</v>
      </c>
      <c r="X40" s="86" t="s">
        <v>242</v>
      </c>
      <c r="Y40" s="123" t="s">
        <v>250</v>
      </c>
      <c r="Z40" s="120"/>
      <c r="AA40" s="120"/>
      <c r="AB40" s="120"/>
      <c r="AC40" s="120"/>
      <c r="AD40" s="120"/>
      <c r="AE40" s="120"/>
      <c r="AF40" s="121"/>
      <c r="AM40">
        <v>2.23</v>
      </c>
      <c r="AN40">
        <v>5</v>
      </c>
      <c r="AO40">
        <v>0.57500000000000007</v>
      </c>
      <c r="AP40">
        <v>5.0486077444426609</v>
      </c>
    </row>
    <row r="41" spans="1:42" ht="15.75" hidden="1" thickBot="1" x14ac:dyDescent="0.3">
      <c r="A41" s="52">
        <f t="shared" si="1"/>
        <v>122</v>
      </c>
      <c r="B41" s="53" t="s">
        <v>59</v>
      </c>
      <c r="C41" s="54" t="s">
        <v>156</v>
      </c>
      <c r="D41" s="21">
        <v>18</v>
      </c>
      <c r="E41" s="100" t="s">
        <v>217</v>
      </c>
      <c r="F41" s="106">
        <v>0.82</v>
      </c>
      <c r="G41" s="115">
        <v>5</v>
      </c>
      <c r="H41" s="116">
        <v>0.9</v>
      </c>
      <c r="I41" s="117">
        <v>5.0486077444426609</v>
      </c>
      <c r="J41" s="41"/>
      <c r="K41" s="29"/>
      <c r="L41" s="41"/>
      <c r="M41" s="42"/>
      <c r="N41" s="29"/>
      <c r="O41" s="15" t="s">
        <v>225</v>
      </c>
      <c r="P41" s="46">
        <v>26</v>
      </c>
      <c r="Q41" s="43">
        <v>7.49</v>
      </c>
      <c r="R41" s="45">
        <v>2.2999999999999998</v>
      </c>
      <c r="S41" s="44">
        <v>809.52</v>
      </c>
      <c r="T41" s="64">
        <v>0</v>
      </c>
      <c r="U41" s="92" t="s">
        <v>230</v>
      </c>
      <c r="V41" s="72" t="s">
        <v>230</v>
      </c>
      <c r="W41" s="80">
        <v>2</v>
      </c>
      <c r="X41" s="86" t="s">
        <v>242</v>
      </c>
      <c r="Y41" s="124"/>
      <c r="Z41" s="120"/>
      <c r="AA41" s="120"/>
      <c r="AB41" s="120"/>
      <c r="AC41" s="120"/>
      <c r="AD41" s="120"/>
      <c r="AE41" s="120"/>
      <c r="AF41" s="121"/>
      <c r="AM41">
        <v>0.82</v>
      </c>
      <c r="AN41">
        <v>5</v>
      </c>
      <c r="AO41">
        <v>0.9</v>
      </c>
      <c r="AP41">
        <v>5.0486077444426609</v>
      </c>
    </row>
    <row r="42" spans="1:42" ht="15.75" hidden="1" thickBot="1" x14ac:dyDescent="0.3">
      <c r="A42" s="52">
        <f t="shared" si="1"/>
        <v>124</v>
      </c>
      <c r="B42" s="53" t="s">
        <v>60</v>
      </c>
      <c r="C42" s="54" t="s">
        <v>157</v>
      </c>
      <c r="D42" s="21">
        <v>18</v>
      </c>
      <c r="E42" s="100" t="s">
        <v>217</v>
      </c>
      <c r="F42" s="106">
        <v>0.76</v>
      </c>
      <c r="G42" s="115">
        <v>5</v>
      </c>
      <c r="H42" s="116">
        <v>0.57500000000000007</v>
      </c>
      <c r="I42" s="117">
        <v>5.0486077444426609</v>
      </c>
      <c r="J42" s="41"/>
      <c r="K42" s="29"/>
      <c r="L42" s="41"/>
      <c r="M42" s="42"/>
      <c r="N42" s="29"/>
      <c r="O42" s="15" t="s">
        <v>225</v>
      </c>
      <c r="P42" s="46">
        <v>26</v>
      </c>
      <c r="Q42" s="43">
        <v>17.600000000000001</v>
      </c>
      <c r="R42" s="45">
        <v>2.62</v>
      </c>
      <c r="S42" s="44">
        <v>809.84</v>
      </c>
      <c r="T42" s="64">
        <v>0</v>
      </c>
      <c r="U42" s="92" t="s">
        <v>230</v>
      </c>
      <c r="V42" s="72" t="s">
        <v>230</v>
      </c>
      <c r="W42" s="80">
        <v>2</v>
      </c>
      <c r="X42" s="86" t="s">
        <v>242</v>
      </c>
      <c r="Y42" s="124"/>
      <c r="Z42" s="120"/>
      <c r="AA42" s="120"/>
      <c r="AB42" s="120"/>
      <c r="AC42" s="120"/>
      <c r="AD42" s="120"/>
      <c r="AE42" s="120"/>
      <c r="AF42" s="121"/>
      <c r="AM42">
        <v>0.76</v>
      </c>
      <c r="AN42">
        <v>5</v>
      </c>
      <c r="AO42">
        <v>0.57500000000000007</v>
      </c>
      <c r="AP42">
        <v>5.0486077444426609</v>
      </c>
    </row>
    <row r="43" spans="1:42" ht="15.75" thickBot="1" x14ac:dyDescent="0.3">
      <c r="A43" s="52">
        <f t="shared" si="1"/>
        <v>126</v>
      </c>
      <c r="B43" s="53" t="s">
        <v>270</v>
      </c>
      <c r="C43" s="54" t="s">
        <v>158</v>
      </c>
      <c r="D43" s="21">
        <v>18</v>
      </c>
      <c r="E43" s="100" t="s">
        <v>217</v>
      </c>
      <c r="F43" s="106">
        <v>0.91999999999999993</v>
      </c>
      <c r="G43" s="115">
        <v>5</v>
      </c>
      <c r="H43" s="116">
        <v>0.4666902173913044</v>
      </c>
      <c r="I43" s="117">
        <v>5.0486077444426609</v>
      </c>
      <c r="J43" s="41"/>
      <c r="K43" s="29"/>
      <c r="L43" s="41"/>
      <c r="M43" s="42"/>
      <c r="N43" s="29"/>
      <c r="O43" s="15" t="s">
        <v>225</v>
      </c>
      <c r="P43" s="46">
        <v>8</v>
      </c>
      <c r="Q43" s="43">
        <v>14.41</v>
      </c>
      <c r="R43" s="45">
        <v>1.18</v>
      </c>
      <c r="S43" s="44">
        <v>812.85</v>
      </c>
      <c r="T43" s="66">
        <v>4.83</v>
      </c>
      <c r="U43" s="92" t="s">
        <v>229</v>
      </c>
      <c r="V43" s="72" t="s">
        <v>229</v>
      </c>
      <c r="W43" s="80">
        <v>1</v>
      </c>
      <c r="X43" s="86" t="s">
        <v>237</v>
      </c>
      <c r="Y43" s="93"/>
      <c r="Z43" s="120"/>
      <c r="AA43" s="120"/>
      <c r="AB43" s="120"/>
      <c r="AC43" s="120"/>
      <c r="AD43" s="120"/>
      <c r="AE43" s="120"/>
      <c r="AF43" s="121"/>
      <c r="AM43">
        <v>0.91999999999999993</v>
      </c>
      <c r="AN43">
        <v>5</v>
      </c>
      <c r="AO43">
        <v>0.4666902173913044</v>
      </c>
      <c r="AP43">
        <v>5.0486077444426609</v>
      </c>
    </row>
    <row r="44" spans="1:42" ht="15.75" hidden="1" thickBot="1" x14ac:dyDescent="0.3">
      <c r="A44" s="52">
        <f t="shared" si="1"/>
        <v>128</v>
      </c>
      <c r="B44" s="53" t="s">
        <v>62</v>
      </c>
      <c r="C44" s="54" t="s">
        <v>159</v>
      </c>
      <c r="D44" s="21">
        <v>18</v>
      </c>
      <c r="E44" s="100" t="s">
        <v>217</v>
      </c>
      <c r="F44" s="106">
        <v>0.63</v>
      </c>
      <c r="G44" s="115">
        <v>5</v>
      </c>
      <c r="H44" s="116">
        <v>0.57500000000000007</v>
      </c>
      <c r="I44" s="117">
        <v>5.0486077444426609</v>
      </c>
      <c r="J44" s="41"/>
      <c r="K44" s="29"/>
      <c r="L44" s="41"/>
      <c r="M44" s="42"/>
      <c r="N44" s="29"/>
      <c r="O44" s="15" t="s">
        <v>225</v>
      </c>
      <c r="P44" s="46">
        <v>8</v>
      </c>
      <c r="Q44" s="43">
        <v>12.15</v>
      </c>
      <c r="R44" s="45">
        <v>1.19</v>
      </c>
      <c r="S44" s="44">
        <v>801.98</v>
      </c>
      <c r="T44" s="66">
        <v>3.49</v>
      </c>
      <c r="U44" s="92" t="s">
        <v>229</v>
      </c>
      <c r="V44" s="72" t="s">
        <v>229</v>
      </c>
      <c r="W44" s="80">
        <v>1</v>
      </c>
      <c r="X44" s="86" t="s">
        <v>244</v>
      </c>
      <c r="Y44" s="93"/>
      <c r="Z44" s="120"/>
      <c r="AA44" s="120"/>
      <c r="AB44" s="120"/>
      <c r="AC44" s="120"/>
      <c r="AD44" s="120"/>
      <c r="AE44" s="120"/>
      <c r="AF44" s="121"/>
      <c r="AM44">
        <v>0.63</v>
      </c>
      <c r="AN44">
        <v>5</v>
      </c>
      <c r="AO44">
        <v>0.57500000000000007</v>
      </c>
      <c r="AP44">
        <v>5.0486077444426609</v>
      </c>
    </row>
    <row r="45" spans="1:42" ht="15.75" thickBot="1" x14ac:dyDescent="0.3">
      <c r="A45" s="52">
        <f t="shared" si="1"/>
        <v>130</v>
      </c>
      <c r="B45" s="53" t="s">
        <v>63</v>
      </c>
      <c r="C45" s="54" t="s">
        <v>160</v>
      </c>
      <c r="D45" s="21">
        <v>18</v>
      </c>
      <c r="E45" s="100" t="s">
        <v>217</v>
      </c>
      <c r="F45" s="106">
        <v>0.46</v>
      </c>
      <c r="G45" s="115">
        <v>5</v>
      </c>
      <c r="H45" s="116">
        <v>0.9</v>
      </c>
      <c r="I45" s="117">
        <v>5.0486077444426609</v>
      </c>
      <c r="J45" s="41"/>
      <c r="K45" s="29"/>
      <c r="L45" s="41"/>
      <c r="M45" s="42"/>
      <c r="N45" s="29"/>
      <c r="O45" s="22" t="s">
        <v>231</v>
      </c>
      <c r="P45" s="35">
        <v>3</v>
      </c>
      <c r="Q45" s="43">
        <v>12.53</v>
      </c>
      <c r="R45" s="45">
        <v>0.59</v>
      </c>
      <c r="S45" s="44">
        <v>803.84</v>
      </c>
      <c r="T45" s="66">
        <v>6.09</v>
      </c>
      <c r="U45" s="92" t="s">
        <v>229</v>
      </c>
      <c r="V45" s="72" t="s">
        <v>229</v>
      </c>
      <c r="W45" s="80">
        <v>1</v>
      </c>
      <c r="X45" s="86" t="s">
        <v>237</v>
      </c>
      <c r="Y45" s="93"/>
      <c r="Z45" s="122" t="s">
        <v>285</v>
      </c>
      <c r="AA45" s="120"/>
      <c r="AB45" s="120"/>
      <c r="AC45" s="120"/>
      <c r="AD45" s="120"/>
      <c r="AE45" s="120"/>
      <c r="AF45" s="121"/>
      <c r="AM45">
        <v>0.46</v>
      </c>
      <c r="AN45">
        <v>5</v>
      </c>
      <c r="AO45">
        <v>0.9</v>
      </c>
      <c r="AP45">
        <v>5.0486077444426609</v>
      </c>
    </row>
    <row r="46" spans="1:42" ht="15.75" thickBot="1" x14ac:dyDescent="0.3">
      <c r="A46" s="52">
        <f t="shared" si="1"/>
        <v>132</v>
      </c>
      <c r="B46" s="53" t="s">
        <v>64</v>
      </c>
      <c r="C46" s="54" t="s">
        <v>161</v>
      </c>
      <c r="D46" s="21">
        <v>36</v>
      </c>
      <c r="E46" s="100" t="s">
        <v>217</v>
      </c>
      <c r="F46" s="106">
        <v>25.48</v>
      </c>
      <c r="G46" s="115">
        <v>18.976775993427029</v>
      </c>
      <c r="H46" s="116">
        <v>0.3638147566718995</v>
      </c>
      <c r="I46" s="117">
        <v>3.723023464504843</v>
      </c>
      <c r="J46" s="41"/>
      <c r="K46" s="29"/>
      <c r="L46" s="41"/>
      <c r="M46" s="42"/>
      <c r="N46" s="29"/>
      <c r="O46" s="15" t="s">
        <v>225</v>
      </c>
      <c r="P46" s="46">
        <v>82</v>
      </c>
      <c r="Q46" s="43">
        <v>12.56</v>
      </c>
      <c r="R46" s="45">
        <v>2.4300000000000002</v>
      </c>
      <c r="S46" s="44">
        <v>794.18</v>
      </c>
      <c r="T46" s="64">
        <v>0</v>
      </c>
      <c r="U46" s="92" t="s">
        <v>230</v>
      </c>
      <c r="V46" s="72" t="s">
        <v>230</v>
      </c>
      <c r="W46" s="80">
        <v>2</v>
      </c>
      <c r="X46" s="86" t="s">
        <v>241</v>
      </c>
      <c r="Y46" s="93"/>
      <c r="Z46" s="120"/>
      <c r="AA46" s="120"/>
      <c r="AB46" s="120"/>
      <c r="AC46" s="120"/>
      <c r="AD46" s="120"/>
      <c r="AE46" s="120"/>
      <c r="AF46" s="121"/>
      <c r="AM46">
        <v>25.48</v>
      </c>
      <c r="AN46">
        <v>18.976775993427029</v>
      </c>
      <c r="AO46">
        <v>0.3638147566718995</v>
      </c>
      <c r="AP46">
        <v>3.723023464504843</v>
      </c>
    </row>
    <row r="47" spans="1:42" ht="15.75" thickBot="1" x14ac:dyDescent="0.3">
      <c r="A47" s="52">
        <f t="shared" si="1"/>
        <v>134</v>
      </c>
      <c r="B47" s="53" t="s">
        <v>65</v>
      </c>
      <c r="C47" s="54" t="s">
        <v>162</v>
      </c>
      <c r="D47" s="21">
        <v>18</v>
      </c>
      <c r="E47" s="100" t="s">
        <v>217</v>
      </c>
      <c r="F47" s="106">
        <v>0.91</v>
      </c>
      <c r="G47" s="115">
        <v>5</v>
      </c>
      <c r="H47" s="116">
        <v>0.9</v>
      </c>
      <c r="I47" s="117">
        <v>5.0486077444426609</v>
      </c>
      <c r="J47" s="41"/>
      <c r="K47" s="29"/>
      <c r="L47" s="41"/>
      <c r="M47" s="42"/>
      <c r="N47" s="29"/>
      <c r="O47" s="22" t="s">
        <v>231</v>
      </c>
      <c r="P47" s="35">
        <v>6</v>
      </c>
      <c r="Q47" s="43">
        <v>9.68</v>
      </c>
      <c r="R47" s="45">
        <v>0.96</v>
      </c>
      <c r="S47" s="44">
        <v>814.21</v>
      </c>
      <c r="T47" s="66">
        <v>1.65</v>
      </c>
      <c r="U47" s="92" t="s">
        <v>229</v>
      </c>
      <c r="V47" s="72" t="s">
        <v>229</v>
      </c>
      <c r="W47" s="80">
        <v>1</v>
      </c>
      <c r="X47" s="86" t="s">
        <v>237</v>
      </c>
      <c r="Y47" s="93"/>
      <c r="Z47" s="122" t="s">
        <v>285</v>
      </c>
      <c r="AA47" s="120"/>
      <c r="AB47" s="120"/>
      <c r="AC47" s="120"/>
      <c r="AD47" s="120"/>
      <c r="AE47" s="120"/>
      <c r="AF47" s="121"/>
      <c r="AM47">
        <v>0.91</v>
      </c>
      <c r="AN47">
        <v>5</v>
      </c>
      <c r="AO47">
        <v>0.9</v>
      </c>
      <c r="AP47">
        <v>5.0486077444426609</v>
      </c>
    </row>
    <row r="48" spans="1:42" ht="15.75" customHeight="1" thickBot="1" x14ac:dyDescent="0.3">
      <c r="A48" s="52">
        <f t="shared" si="1"/>
        <v>136</v>
      </c>
      <c r="B48" s="53" t="s">
        <v>271</v>
      </c>
      <c r="C48" s="54" t="s">
        <v>163</v>
      </c>
      <c r="D48" s="21">
        <v>18</v>
      </c>
      <c r="E48" s="100" t="s">
        <v>217</v>
      </c>
      <c r="F48" s="106">
        <v>4.08</v>
      </c>
      <c r="G48" s="115">
        <v>9.9034437222131082</v>
      </c>
      <c r="H48" s="116">
        <v>0.43075980392156865</v>
      </c>
      <c r="I48" s="117">
        <v>4.4898147981163143</v>
      </c>
      <c r="J48" s="41"/>
      <c r="K48" s="29"/>
      <c r="L48" s="41"/>
      <c r="M48" s="42"/>
      <c r="N48" s="29"/>
      <c r="O48" s="15" t="s">
        <v>225</v>
      </c>
      <c r="P48" s="46">
        <v>41</v>
      </c>
      <c r="Q48" s="43">
        <v>19.78</v>
      </c>
      <c r="R48" s="45">
        <v>6.97</v>
      </c>
      <c r="S48" s="44">
        <v>843.68</v>
      </c>
      <c r="T48" s="64">
        <v>0</v>
      </c>
      <c r="U48" s="92" t="s">
        <v>230</v>
      </c>
      <c r="V48" s="72" t="s">
        <v>230</v>
      </c>
      <c r="W48" s="80">
        <v>1</v>
      </c>
      <c r="X48" s="86" t="s">
        <v>243</v>
      </c>
      <c r="Y48" s="123" t="s">
        <v>250</v>
      </c>
      <c r="Z48" s="122" t="s">
        <v>286</v>
      </c>
      <c r="AA48" s="120"/>
      <c r="AB48" s="120"/>
      <c r="AC48" s="120"/>
      <c r="AD48" s="120"/>
      <c r="AE48" s="120"/>
      <c r="AF48" s="121"/>
      <c r="AM48">
        <v>4.08</v>
      </c>
      <c r="AN48">
        <v>9.9034437222131082</v>
      </c>
      <c r="AO48">
        <v>0.43075980392156865</v>
      </c>
      <c r="AP48">
        <v>4.4898147981163143</v>
      </c>
    </row>
    <row r="49" spans="1:42" ht="15.75" hidden="1" thickBot="1" x14ac:dyDescent="0.3">
      <c r="A49" s="52">
        <f t="shared" si="1"/>
        <v>138</v>
      </c>
      <c r="B49" s="53" t="s">
        <v>67</v>
      </c>
      <c r="C49" s="54" t="s">
        <v>164</v>
      </c>
      <c r="D49" s="21">
        <v>18</v>
      </c>
      <c r="E49" s="100" t="s">
        <v>217</v>
      </c>
      <c r="F49" s="106">
        <v>1.0900000000000001</v>
      </c>
      <c r="G49" s="115">
        <v>5</v>
      </c>
      <c r="H49" s="116">
        <v>0.9</v>
      </c>
      <c r="I49" s="117">
        <v>5.0486077444426609</v>
      </c>
      <c r="J49" s="41"/>
      <c r="K49" s="29"/>
      <c r="L49" s="41"/>
      <c r="M49" s="42"/>
      <c r="N49" s="29"/>
      <c r="O49" s="15" t="s">
        <v>225</v>
      </c>
      <c r="P49" s="46">
        <v>41</v>
      </c>
      <c r="Q49" s="43">
        <v>15.81</v>
      </c>
      <c r="R49" s="45">
        <v>6.06</v>
      </c>
      <c r="S49" s="44">
        <v>836.4</v>
      </c>
      <c r="T49" s="64">
        <v>0</v>
      </c>
      <c r="U49" s="92" t="s">
        <v>230</v>
      </c>
      <c r="V49" s="72" t="s">
        <v>230</v>
      </c>
      <c r="W49" s="80">
        <v>1</v>
      </c>
      <c r="X49" s="86" t="s">
        <v>243</v>
      </c>
      <c r="Y49" s="124"/>
      <c r="Z49" s="120"/>
      <c r="AA49" s="120"/>
      <c r="AB49" s="120"/>
      <c r="AC49" s="120"/>
      <c r="AD49" s="120"/>
      <c r="AE49" s="120"/>
      <c r="AF49" s="121"/>
      <c r="AM49">
        <v>1.0900000000000001</v>
      </c>
      <c r="AN49">
        <v>5</v>
      </c>
      <c r="AO49">
        <v>0.9</v>
      </c>
      <c r="AP49">
        <v>5.0486077444426609</v>
      </c>
    </row>
    <row r="50" spans="1:42" ht="15.75" hidden="1" thickBot="1" x14ac:dyDescent="0.3">
      <c r="A50" s="52">
        <f t="shared" si="1"/>
        <v>140</v>
      </c>
      <c r="B50" s="53" t="s">
        <v>68</v>
      </c>
      <c r="C50" s="54">
        <v>990.29</v>
      </c>
      <c r="D50" s="21">
        <v>18</v>
      </c>
      <c r="E50" s="100" t="s">
        <v>217</v>
      </c>
      <c r="F50" s="106">
        <v>2.4300000000000002</v>
      </c>
      <c r="G50" s="115">
        <v>5.4223829778039399</v>
      </c>
      <c r="H50" s="116">
        <v>0.57499999999999996</v>
      </c>
      <c r="I50" s="117">
        <v>4.9951616458086718</v>
      </c>
      <c r="J50" s="41"/>
      <c r="K50" s="29"/>
      <c r="L50" s="41"/>
      <c r="M50" s="42"/>
      <c r="N50" s="29"/>
      <c r="O50" s="15" t="s">
        <v>225</v>
      </c>
      <c r="P50" s="46">
        <v>41</v>
      </c>
      <c r="Q50" s="43">
        <v>13.7</v>
      </c>
      <c r="R50" s="45">
        <v>3.5</v>
      </c>
      <c r="S50" s="44">
        <v>827.01</v>
      </c>
      <c r="T50" s="64">
        <v>0</v>
      </c>
      <c r="U50" s="92" t="s">
        <v>230</v>
      </c>
      <c r="V50" s="72" t="s">
        <v>230</v>
      </c>
      <c r="W50" s="80">
        <v>1</v>
      </c>
      <c r="X50" s="86" t="s">
        <v>243</v>
      </c>
      <c r="Y50" s="124"/>
      <c r="Z50" s="120"/>
      <c r="AA50" s="120"/>
      <c r="AB50" s="120"/>
      <c r="AC50" s="120"/>
      <c r="AD50" s="120"/>
      <c r="AE50" s="120"/>
      <c r="AF50" s="121"/>
      <c r="AM50">
        <v>2.4300000000000002</v>
      </c>
      <c r="AN50">
        <v>5.4223829778039399</v>
      </c>
      <c r="AO50">
        <v>0.57499999999999996</v>
      </c>
      <c r="AP50">
        <v>4.9951616458086718</v>
      </c>
    </row>
    <row r="51" spans="1:42" ht="15.75" customHeight="1" thickBot="1" x14ac:dyDescent="0.3">
      <c r="A51" s="52">
        <f t="shared" si="1"/>
        <v>142</v>
      </c>
      <c r="B51" s="53" t="s">
        <v>272</v>
      </c>
      <c r="C51" s="54" t="s">
        <v>165</v>
      </c>
      <c r="D51" s="21">
        <v>18</v>
      </c>
      <c r="E51" s="100" t="s">
        <v>217</v>
      </c>
      <c r="F51" s="106">
        <v>3.7</v>
      </c>
      <c r="G51" s="115">
        <v>8.5445179898516717</v>
      </c>
      <c r="H51" s="116">
        <v>0.42567567567567571</v>
      </c>
      <c r="I51" s="117">
        <v>4.6321190745909853</v>
      </c>
      <c r="J51" s="41"/>
      <c r="K51" s="29"/>
      <c r="L51" s="41"/>
      <c r="M51" s="42"/>
      <c r="N51" s="29"/>
      <c r="O51" s="15" t="s">
        <v>225</v>
      </c>
      <c r="P51" s="46">
        <v>20</v>
      </c>
      <c r="Q51" s="43">
        <v>11.85</v>
      </c>
      <c r="R51" s="45">
        <v>4.12</v>
      </c>
      <c r="S51" s="44">
        <v>843.88</v>
      </c>
      <c r="T51" s="64">
        <v>0</v>
      </c>
      <c r="U51" s="92" t="s">
        <v>230</v>
      </c>
      <c r="V51" s="72" t="s">
        <v>230</v>
      </c>
      <c r="W51" s="80">
        <v>1</v>
      </c>
      <c r="X51" s="86" t="s">
        <v>243</v>
      </c>
      <c r="Y51" s="123" t="s">
        <v>250</v>
      </c>
      <c r="Z51" s="122" t="s">
        <v>287</v>
      </c>
      <c r="AA51" s="120"/>
      <c r="AB51" s="120"/>
      <c r="AC51" s="120"/>
      <c r="AD51" s="120"/>
      <c r="AE51" s="120"/>
      <c r="AF51" s="121"/>
      <c r="AM51">
        <v>3.7</v>
      </c>
      <c r="AN51">
        <v>8.5445179898516717</v>
      </c>
      <c r="AO51">
        <v>0.42567567567567571</v>
      </c>
      <c r="AP51">
        <v>4.6321190745909853</v>
      </c>
    </row>
    <row r="52" spans="1:42" ht="15.75" hidden="1" thickBot="1" x14ac:dyDescent="0.3">
      <c r="A52" s="52">
        <f t="shared" si="1"/>
        <v>144</v>
      </c>
      <c r="B52" s="53" t="s">
        <v>70</v>
      </c>
      <c r="C52" s="54" t="s">
        <v>166</v>
      </c>
      <c r="D52" s="21">
        <v>18</v>
      </c>
      <c r="E52" s="100" t="s">
        <v>217</v>
      </c>
      <c r="F52" s="106">
        <v>0.57999999999999996</v>
      </c>
      <c r="G52" s="115">
        <v>5</v>
      </c>
      <c r="H52" s="116">
        <v>0.90000000000000013</v>
      </c>
      <c r="I52" s="117">
        <v>5.0486077444426609</v>
      </c>
      <c r="J52" s="41"/>
      <c r="K52" s="29"/>
      <c r="L52" s="41"/>
      <c r="M52" s="42"/>
      <c r="N52" s="29"/>
      <c r="O52" s="15" t="s">
        <v>225</v>
      </c>
      <c r="P52" s="46">
        <v>20</v>
      </c>
      <c r="Q52" s="43">
        <v>11.85</v>
      </c>
      <c r="R52" s="45">
        <v>4.13</v>
      </c>
      <c r="S52" s="44">
        <v>841.45</v>
      </c>
      <c r="T52" s="66">
        <v>3.51</v>
      </c>
      <c r="U52" s="92" t="s">
        <v>230</v>
      </c>
      <c r="V52" s="72" t="s">
        <v>229</v>
      </c>
      <c r="W52" s="80">
        <v>1</v>
      </c>
      <c r="X52" s="86" t="s">
        <v>243</v>
      </c>
      <c r="Y52" s="124"/>
      <c r="Z52" s="120"/>
      <c r="AA52" s="120"/>
      <c r="AB52" s="120"/>
      <c r="AC52" s="120"/>
      <c r="AD52" s="120"/>
      <c r="AE52" s="120"/>
      <c r="AF52" s="121"/>
      <c r="AM52">
        <v>0.57999999999999996</v>
      </c>
      <c r="AN52">
        <v>5</v>
      </c>
      <c r="AO52">
        <v>0.90000000000000013</v>
      </c>
      <c r="AP52">
        <v>5.0486077444426609</v>
      </c>
    </row>
    <row r="53" spans="1:42" ht="15.75" hidden="1" thickBot="1" x14ac:dyDescent="0.3">
      <c r="A53" s="52">
        <f t="shared" si="1"/>
        <v>146</v>
      </c>
      <c r="B53" s="53" t="s">
        <v>71</v>
      </c>
      <c r="C53" s="54" t="s">
        <v>167</v>
      </c>
      <c r="D53" s="21">
        <v>18</v>
      </c>
      <c r="E53" s="100" t="s">
        <v>217</v>
      </c>
      <c r="F53" s="106">
        <v>1.55</v>
      </c>
      <c r="G53" s="115">
        <v>8.6016162351301411</v>
      </c>
      <c r="H53" s="116">
        <v>0.57499999999999996</v>
      </c>
      <c r="I53" s="117">
        <v>4.6259619053975509</v>
      </c>
      <c r="J53" s="41"/>
      <c r="K53" s="29"/>
      <c r="L53" s="41"/>
      <c r="M53" s="42"/>
      <c r="N53" s="29"/>
      <c r="O53" s="15" t="s">
        <v>225</v>
      </c>
      <c r="P53" s="46">
        <v>29</v>
      </c>
      <c r="Q53" s="43">
        <v>13.35</v>
      </c>
      <c r="R53" s="45">
        <v>4.62</v>
      </c>
      <c r="S53" s="44">
        <v>840.09</v>
      </c>
      <c r="T53" s="64">
        <v>0</v>
      </c>
      <c r="U53" s="92" t="s">
        <v>230</v>
      </c>
      <c r="V53" s="73" t="s">
        <v>230</v>
      </c>
      <c r="W53" s="80"/>
      <c r="X53" s="86" t="s">
        <v>243</v>
      </c>
      <c r="Y53" s="124"/>
      <c r="Z53" s="120"/>
      <c r="AA53" s="120"/>
      <c r="AB53" s="120"/>
      <c r="AC53" s="120"/>
      <c r="AD53" s="120"/>
      <c r="AE53" s="120"/>
      <c r="AF53" s="121"/>
      <c r="AM53">
        <v>1.55</v>
      </c>
      <c r="AN53">
        <v>8.6016162351301411</v>
      </c>
      <c r="AO53">
        <v>0.57499999999999996</v>
      </c>
      <c r="AP53">
        <v>4.6259619053975509</v>
      </c>
    </row>
    <row r="54" spans="1:42" ht="15.75" thickBot="1" x14ac:dyDescent="0.3">
      <c r="A54" s="52">
        <f t="shared" si="1"/>
        <v>148</v>
      </c>
      <c r="B54" s="53" t="s">
        <v>72</v>
      </c>
      <c r="C54" s="54" t="s">
        <v>168</v>
      </c>
      <c r="D54" s="21">
        <v>15</v>
      </c>
      <c r="E54" s="100" t="s">
        <v>217</v>
      </c>
      <c r="F54" s="106">
        <v>1.76</v>
      </c>
      <c r="G54" s="115">
        <v>5.0466651475435711</v>
      </c>
      <c r="H54" s="116">
        <v>0.9</v>
      </c>
      <c r="I54" s="117">
        <v>5.0426478802601</v>
      </c>
      <c r="J54" s="41"/>
      <c r="K54" s="29"/>
      <c r="L54" s="41"/>
      <c r="M54" s="42"/>
      <c r="N54" s="29"/>
      <c r="O54" s="22" t="s">
        <v>231</v>
      </c>
      <c r="P54" s="35">
        <v>11</v>
      </c>
      <c r="Q54" s="43">
        <v>19.18</v>
      </c>
      <c r="R54" s="45">
        <v>3.17</v>
      </c>
      <c r="S54" s="44">
        <v>833.14</v>
      </c>
      <c r="T54" s="66">
        <v>0.93</v>
      </c>
      <c r="U54" s="92" t="s">
        <v>230</v>
      </c>
      <c r="V54" s="72" t="s">
        <v>230</v>
      </c>
      <c r="W54" s="80">
        <v>1</v>
      </c>
      <c r="X54" s="86" t="s">
        <v>244</v>
      </c>
      <c r="Y54" s="93"/>
      <c r="Z54" s="120"/>
      <c r="AA54" s="120"/>
      <c r="AB54" s="120"/>
      <c r="AC54" s="120"/>
      <c r="AD54" s="120"/>
      <c r="AE54" s="120"/>
      <c r="AF54" s="121"/>
      <c r="AM54">
        <v>1.76</v>
      </c>
      <c r="AN54">
        <v>5.0466651475435711</v>
      </c>
      <c r="AO54">
        <v>0.9</v>
      </c>
      <c r="AP54">
        <v>5.0426478802601</v>
      </c>
    </row>
    <row r="55" spans="1:42" ht="15.75" thickBot="1" x14ac:dyDescent="0.3">
      <c r="A55" s="52">
        <f t="shared" si="1"/>
        <v>150</v>
      </c>
      <c r="B55" s="53" t="s">
        <v>73</v>
      </c>
      <c r="C55" s="54" t="s">
        <v>169</v>
      </c>
      <c r="D55" s="21" t="s">
        <v>218</v>
      </c>
      <c r="E55" s="101" t="s">
        <v>219</v>
      </c>
      <c r="F55" s="106">
        <v>58</v>
      </c>
      <c r="G55" s="115">
        <v>29.984902571565289</v>
      </c>
      <c r="H55" s="116">
        <v>0.43362068965517236</v>
      </c>
      <c r="I55" s="117">
        <v>3.080367100703532</v>
      </c>
      <c r="J55" s="41"/>
      <c r="K55" s="29"/>
      <c r="L55" s="41"/>
      <c r="M55" s="42"/>
      <c r="N55" s="29"/>
      <c r="O55" s="15" t="s">
        <v>225</v>
      </c>
      <c r="P55" s="46">
        <v>152</v>
      </c>
      <c r="Q55" s="43">
        <v>6.33</v>
      </c>
      <c r="R55" s="45">
        <v>1.17</v>
      </c>
      <c r="S55" s="44">
        <v>822.88</v>
      </c>
      <c r="T55" s="66">
        <v>12.12</v>
      </c>
      <c r="U55" s="92" t="s">
        <v>229</v>
      </c>
      <c r="V55" s="72" t="s">
        <v>229</v>
      </c>
      <c r="W55" s="80">
        <v>1</v>
      </c>
      <c r="X55" s="86" t="s">
        <v>237</v>
      </c>
      <c r="Y55" s="93"/>
      <c r="Z55" s="120" t="s">
        <v>257</v>
      </c>
      <c r="AA55" s="120"/>
      <c r="AB55" s="120"/>
      <c r="AC55" s="120"/>
      <c r="AD55" s="120"/>
      <c r="AE55" s="120"/>
      <c r="AF55" s="121"/>
      <c r="AM55">
        <v>58</v>
      </c>
      <c r="AN55">
        <v>29.984902571565289</v>
      </c>
      <c r="AO55">
        <v>0.43362068965517236</v>
      </c>
      <c r="AP55">
        <v>3.080367100703532</v>
      </c>
    </row>
    <row r="56" spans="1:42" ht="15.75" thickBot="1" x14ac:dyDescent="0.3">
      <c r="A56" s="52">
        <f t="shared" si="1"/>
        <v>152</v>
      </c>
      <c r="B56" s="53" t="s">
        <v>74</v>
      </c>
      <c r="C56" s="54" t="s">
        <v>170</v>
      </c>
      <c r="D56" s="21" t="s">
        <v>218</v>
      </c>
      <c r="E56" s="101" t="s">
        <v>219</v>
      </c>
      <c r="F56" s="106">
        <v>2.84</v>
      </c>
      <c r="G56" s="115">
        <v>5</v>
      </c>
      <c r="H56" s="116">
        <v>0.57500000000000007</v>
      </c>
      <c r="I56" s="117">
        <v>5.0486077444426609</v>
      </c>
      <c r="J56" s="41"/>
      <c r="K56" s="29"/>
      <c r="L56" s="41"/>
      <c r="M56" s="42"/>
      <c r="N56" s="29"/>
      <c r="O56" s="15" t="s">
        <v>225</v>
      </c>
      <c r="P56" s="46">
        <v>309</v>
      </c>
      <c r="Q56" s="43">
        <v>18.03</v>
      </c>
      <c r="R56" s="45">
        <v>2.82</v>
      </c>
      <c r="S56" s="44">
        <v>823.54</v>
      </c>
      <c r="T56" s="64">
        <v>0</v>
      </c>
      <c r="U56" s="92" t="s">
        <v>230</v>
      </c>
      <c r="V56" s="72" t="s">
        <v>230</v>
      </c>
      <c r="W56" s="80">
        <v>1</v>
      </c>
      <c r="X56" s="86" t="s">
        <v>245</v>
      </c>
      <c r="Y56" s="93"/>
      <c r="Z56" s="120" t="s">
        <v>257</v>
      </c>
      <c r="AA56" s="120"/>
      <c r="AB56" s="120"/>
      <c r="AC56" s="120"/>
      <c r="AD56" s="120"/>
      <c r="AE56" s="120"/>
      <c r="AF56" s="121"/>
      <c r="AM56">
        <v>2.84</v>
      </c>
      <c r="AN56">
        <v>5</v>
      </c>
      <c r="AO56">
        <v>0.57500000000000007</v>
      </c>
      <c r="AP56">
        <v>5.0486077444426609</v>
      </c>
    </row>
    <row r="57" spans="1:42" ht="15.75" thickBot="1" x14ac:dyDescent="0.3">
      <c r="A57" s="52">
        <f t="shared" si="1"/>
        <v>154</v>
      </c>
      <c r="B57" s="53" t="s">
        <v>75</v>
      </c>
      <c r="C57" s="54" t="s">
        <v>171</v>
      </c>
      <c r="D57" s="21">
        <v>18</v>
      </c>
      <c r="E57" s="100" t="s">
        <v>217</v>
      </c>
      <c r="F57" s="106">
        <v>1.1000000000000001</v>
      </c>
      <c r="G57" s="115">
        <v>5</v>
      </c>
      <c r="H57" s="116">
        <v>0.9</v>
      </c>
      <c r="I57" s="117">
        <v>5.0486077444426609</v>
      </c>
      <c r="J57" s="41"/>
      <c r="K57" s="29"/>
      <c r="L57" s="41"/>
      <c r="M57" s="42"/>
      <c r="N57" s="29"/>
      <c r="O57" s="22" t="s">
        <v>231</v>
      </c>
      <c r="P57" s="35">
        <v>28</v>
      </c>
      <c r="Q57" s="43">
        <v>12.71</v>
      </c>
      <c r="R57" s="45">
        <v>3.11</v>
      </c>
      <c r="S57" s="44">
        <v>848.26</v>
      </c>
      <c r="T57" s="64">
        <v>0</v>
      </c>
      <c r="U57" s="92" t="s">
        <v>230</v>
      </c>
      <c r="V57" s="72" t="s">
        <v>230</v>
      </c>
      <c r="W57" s="80"/>
      <c r="X57" s="86" t="s">
        <v>243</v>
      </c>
      <c r="Y57" s="93"/>
      <c r="Z57" s="120"/>
      <c r="AA57" s="120"/>
      <c r="AB57" s="120"/>
      <c r="AC57" s="120"/>
      <c r="AD57" s="120"/>
      <c r="AE57" s="120"/>
      <c r="AF57" s="121"/>
      <c r="AM57">
        <v>1.1000000000000001</v>
      </c>
      <c r="AN57">
        <v>5</v>
      </c>
      <c r="AO57">
        <v>0.9</v>
      </c>
      <c r="AP57">
        <v>5.0486077444426609</v>
      </c>
    </row>
    <row r="58" spans="1:42" ht="15.75" hidden="1" customHeight="1" thickBot="1" x14ac:dyDescent="0.3">
      <c r="A58" s="52">
        <f t="shared" si="1"/>
        <v>156</v>
      </c>
      <c r="B58" s="53" t="s">
        <v>76</v>
      </c>
      <c r="C58" s="54" t="s">
        <v>172</v>
      </c>
      <c r="D58" s="21">
        <v>18</v>
      </c>
      <c r="E58" s="100" t="s">
        <v>217</v>
      </c>
      <c r="F58" s="106">
        <v>4.1500000000000004</v>
      </c>
      <c r="G58" s="115">
        <v>6.5841541826176702</v>
      </c>
      <c r="H58" s="116">
        <v>0.57500000000000007</v>
      </c>
      <c r="I58" s="117">
        <v>4.8537300424975225</v>
      </c>
      <c r="J58" s="41"/>
      <c r="K58" s="29"/>
      <c r="L58" s="41"/>
      <c r="M58" s="42"/>
      <c r="N58" s="29"/>
      <c r="O58" s="15"/>
      <c r="P58" s="46"/>
      <c r="Q58" s="43"/>
      <c r="R58" s="45"/>
      <c r="S58" s="44"/>
      <c r="T58" s="66"/>
      <c r="U58" s="66"/>
      <c r="V58" s="74"/>
      <c r="W58" s="81"/>
      <c r="X58" s="77"/>
      <c r="Y58" s="93"/>
      <c r="Z58" s="120" t="s">
        <v>227</v>
      </c>
      <c r="AA58" s="120"/>
      <c r="AB58" s="120"/>
      <c r="AC58" s="120"/>
      <c r="AD58" s="120"/>
      <c r="AE58" s="120"/>
      <c r="AF58" s="121"/>
      <c r="AM58">
        <v>4.1500000000000004</v>
      </c>
      <c r="AN58">
        <v>6.5841541826176702</v>
      </c>
      <c r="AO58">
        <v>0.57500000000000007</v>
      </c>
      <c r="AP58">
        <v>4.8537300424975225</v>
      </c>
    </row>
    <row r="59" spans="1:42" ht="15.75" thickBot="1" x14ac:dyDescent="0.3">
      <c r="A59" s="52">
        <f t="shared" si="1"/>
        <v>158</v>
      </c>
      <c r="B59" s="53" t="s">
        <v>77</v>
      </c>
      <c r="C59" s="54" t="s">
        <v>173</v>
      </c>
      <c r="D59" s="21">
        <v>18</v>
      </c>
      <c r="E59" s="100" t="s">
        <v>217</v>
      </c>
      <c r="F59" s="106">
        <v>1.1599999999999999</v>
      </c>
      <c r="G59" s="115">
        <v>9.1633478180540902</v>
      </c>
      <c r="H59" s="116">
        <v>0.90000000000000013</v>
      </c>
      <c r="I59" s="117">
        <v>4.5662337484147635</v>
      </c>
      <c r="J59" s="41"/>
      <c r="K59" s="29"/>
      <c r="L59" s="41"/>
      <c r="M59" s="42"/>
      <c r="N59" s="29"/>
      <c r="O59" s="15" t="s">
        <v>225</v>
      </c>
      <c r="P59" s="46">
        <v>90</v>
      </c>
      <c r="Q59" s="43">
        <v>9.34</v>
      </c>
      <c r="R59" s="45">
        <v>3.35</v>
      </c>
      <c r="S59" s="44">
        <v>879.52</v>
      </c>
      <c r="T59" s="64">
        <v>0</v>
      </c>
      <c r="U59" s="92" t="s">
        <v>230</v>
      </c>
      <c r="V59" s="72" t="s">
        <v>230</v>
      </c>
      <c r="W59" s="80">
        <v>1</v>
      </c>
      <c r="X59" s="86" t="s">
        <v>246</v>
      </c>
      <c r="Y59" s="93"/>
      <c r="Z59" s="120"/>
      <c r="AA59" s="120"/>
      <c r="AB59" s="120"/>
      <c r="AC59" s="120"/>
      <c r="AD59" s="120"/>
      <c r="AE59" s="120"/>
      <c r="AF59" s="121"/>
      <c r="AM59">
        <v>1.1599999999999999</v>
      </c>
      <c r="AN59">
        <v>9.1633478180540902</v>
      </c>
      <c r="AO59">
        <v>0.90000000000000013</v>
      </c>
      <c r="AP59">
        <v>4.5662337484147635</v>
      </c>
    </row>
    <row r="60" spans="1:42" ht="15.75" thickBot="1" x14ac:dyDescent="0.3">
      <c r="A60" s="52">
        <f t="shared" si="1"/>
        <v>160</v>
      </c>
      <c r="B60" s="53" t="s">
        <v>78</v>
      </c>
      <c r="C60" s="54" t="s">
        <v>174</v>
      </c>
      <c r="D60" s="21">
        <v>18</v>
      </c>
      <c r="E60" s="100" t="s">
        <v>217</v>
      </c>
      <c r="F60" s="106">
        <v>12.76</v>
      </c>
      <c r="G60" s="115">
        <v>23.629041198390532</v>
      </c>
      <c r="H60" s="116">
        <v>0.57499999999999996</v>
      </c>
      <c r="I60" s="117">
        <v>3.4219119771871487</v>
      </c>
      <c r="J60" s="41"/>
      <c r="K60" s="29"/>
      <c r="L60" s="41"/>
      <c r="M60" s="42"/>
      <c r="N60" s="29"/>
      <c r="O60" s="15" t="s">
        <v>225</v>
      </c>
      <c r="P60" s="46">
        <v>90</v>
      </c>
      <c r="Q60" s="43">
        <v>11</v>
      </c>
      <c r="R60" s="45">
        <v>3.4</v>
      </c>
      <c r="S60" s="44">
        <v>882.34</v>
      </c>
      <c r="T60" s="64">
        <v>0</v>
      </c>
      <c r="U60" s="92" t="s">
        <v>230</v>
      </c>
      <c r="V60" s="72" t="s">
        <v>230</v>
      </c>
      <c r="W60" s="80"/>
      <c r="X60" s="86" t="s">
        <v>246</v>
      </c>
      <c r="Y60" s="93"/>
      <c r="Z60" s="120"/>
      <c r="AA60" s="120"/>
      <c r="AB60" s="120"/>
      <c r="AC60" s="120"/>
      <c r="AD60" s="120"/>
      <c r="AE60" s="120"/>
      <c r="AF60" s="121"/>
      <c r="AM60">
        <v>12.76</v>
      </c>
      <c r="AN60">
        <v>23.629041198390532</v>
      </c>
      <c r="AO60">
        <v>0.57499999999999996</v>
      </c>
      <c r="AP60">
        <v>3.4219119771871487</v>
      </c>
    </row>
    <row r="61" spans="1:42" ht="15.75" hidden="1" thickBot="1" x14ac:dyDescent="0.3">
      <c r="A61" s="52">
        <f t="shared" si="1"/>
        <v>162</v>
      </c>
      <c r="B61" s="53" t="s">
        <v>79</v>
      </c>
      <c r="C61" s="54" t="s">
        <v>175</v>
      </c>
      <c r="D61" s="21">
        <v>18</v>
      </c>
      <c r="E61" s="100" t="s">
        <v>217</v>
      </c>
      <c r="F61" s="106">
        <v>0.96</v>
      </c>
      <c r="G61" s="115">
        <v>5</v>
      </c>
      <c r="H61" s="116">
        <v>0.57500000000000007</v>
      </c>
      <c r="I61" s="117">
        <v>5.0486077444426609</v>
      </c>
      <c r="J61" s="41"/>
      <c r="K61" s="29"/>
      <c r="L61" s="41"/>
      <c r="M61" s="42"/>
      <c r="N61" s="29"/>
      <c r="O61" s="15"/>
      <c r="P61" s="46"/>
      <c r="Q61" s="43"/>
      <c r="R61" s="45"/>
      <c r="S61" s="44"/>
      <c r="T61" s="66"/>
      <c r="U61" s="66"/>
      <c r="V61" s="74"/>
      <c r="W61" s="81"/>
      <c r="X61" s="77"/>
      <c r="Y61" s="93"/>
      <c r="Z61" s="120" t="s">
        <v>228</v>
      </c>
      <c r="AA61" s="120"/>
      <c r="AB61" s="120"/>
      <c r="AC61" s="120"/>
      <c r="AD61" s="120"/>
      <c r="AE61" s="120"/>
      <c r="AF61" s="121"/>
      <c r="AM61">
        <v>0.96</v>
      </c>
      <c r="AN61">
        <v>5</v>
      </c>
      <c r="AO61">
        <v>0.57500000000000007</v>
      </c>
      <c r="AP61">
        <v>5.0486077444426609</v>
      </c>
    </row>
    <row r="62" spans="1:42" ht="15.75" hidden="1" thickBot="1" x14ac:dyDescent="0.3">
      <c r="A62" s="52">
        <f t="shared" si="1"/>
        <v>164</v>
      </c>
      <c r="B62" s="53" t="s">
        <v>80</v>
      </c>
      <c r="C62" s="54" t="s">
        <v>176</v>
      </c>
      <c r="D62" s="21">
        <v>18</v>
      </c>
      <c r="E62" s="100" t="s">
        <v>217</v>
      </c>
      <c r="F62" s="106">
        <v>2.44</v>
      </c>
      <c r="G62" s="115">
        <v>5</v>
      </c>
      <c r="H62" s="116">
        <v>0.57500000000000007</v>
      </c>
      <c r="I62" s="117">
        <v>5.0486077444426609</v>
      </c>
      <c r="J62" s="41"/>
      <c r="K62" s="29"/>
      <c r="L62" s="41"/>
      <c r="M62" s="42"/>
      <c r="N62" s="29"/>
      <c r="O62" s="15"/>
      <c r="P62" s="46"/>
      <c r="Q62" s="43"/>
      <c r="R62" s="45"/>
      <c r="S62" s="44"/>
      <c r="T62" s="66"/>
      <c r="U62" s="66"/>
      <c r="V62" s="75"/>
      <c r="W62" s="81"/>
      <c r="X62" s="77"/>
      <c r="Y62" s="93"/>
      <c r="Z62" s="120" t="s">
        <v>228</v>
      </c>
      <c r="AA62" s="120"/>
      <c r="AB62" s="120"/>
      <c r="AC62" s="120"/>
      <c r="AD62" s="120"/>
      <c r="AE62" s="120"/>
      <c r="AF62" s="121"/>
      <c r="AM62">
        <v>2.44</v>
      </c>
      <c r="AN62">
        <v>5</v>
      </c>
      <c r="AO62">
        <v>0.57500000000000007</v>
      </c>
      <c r="AP62">
        <v>5.0486077444426609</v>
      </c>
    </row>
    <row r="63" spans="1:42" ht="15.75" hidden="1" thickBot="1" x14ac:dyDescent="0.3">
      <c r="A63" s="52">
        <v>200</v>
      </c>
      <c r="B63" s="53" t="s">
        <v>81</v>
      </c>
      <c r="C63" s="54" t="s">
        <v>177</v>
      </c>
      <c r="D63" s="21">
        <v>15</v>
      </c>
      <c r="E63" s="100" t="s">
        <v>217</v>
      </c>
      <c r="F63" s="106">
        <v>0.35949999999999999</v>
      </c>
      <c r="G63" s="115">
        <v>5</v>
      </c>
      <c r="H63" s="116">
        <v>0.73745479833101546</v>
      </c>
      <c r="I63" s="117">
        <v>5.0486077444426609</v>
      </c>
      <c r="J63" s="41"/>
      <c r="K63" s="29"/>
      <c r="L63" s="41"/>
      <c r="M63" s="42"/>
      <c r="N63" s="29"/>
      <c r="O63" s="15"/>
      <c r="P63" s="46"/>
      <c r="Q63" s="43"/>
      <c r="R63" s="45"/>
      <c r="S63" s="44"/>
      <c r="T63" s="66"/>
      <c r="U63" s="66"/>
      <c r="V63" s="74"/>
      <c r="W63" s="81"/>
      <c r="X63" s="77"/>
      <c r="Y63" s="93"/>
      <c r="Z63" s="120" t="s">
        <v>228</v>
      </c>
      <c r="AA63" s="120"/>
      <c r="AB63" s="120"/>
      <c r="AC63" s="120"/>
      <c r="AD63" s="120"/>
      <c r="AE63" s="120"/>
      <c r="AF63" s="121"/>
      <c r="AM63">
        <v>0.35949999999999999</v>
      </c>
      <c r="AN63">
        <v>5</v>
      </c>
      <c r="AO63">
        <v>0.73745479833101546</v>
      </c>
      <c r="AP63">
        <v>5.0486077444426609</v>
      </c>
    </row>
    <row r="64" spans="1:42" ht="15.75" customHeight="1" thickBot="1" x14ac:dyDescent="0.3">
      <c r="A64" s="52">
        <f>A63+5</f>
        <v>205</v>
      </c>
      <c r="B64" s="53" t="s">
        <v>82</v>
      </c>
      <c r="C64" s="54" t="s">
        <v>178</v>
      </c>
      <c r="D64" s="21" t="s">
        <v>220</v>
      </c>
      <c r="E64" s="101" t="s">
        <v>219</v>
      </c>
      <c r="F64" s="106">
        <v>715.4</v>
      </c>
      <c r="G64" s="115"/>
      <c r="H64" s="116"/>
      <c r="I64" s="117"/>
      <c r="J64" s="41">
        <f>'[1]PROP-Q''s'!C68</f>
        <v>48</v>
      </c>
      <c r="K64" s="57">
        <f>'[2]Runoff Curve No. and Runoff'!$V$26</f>
        <v>71</v>
      </c>
      <c r="L64" s="41"/>
      <c r="M64" s="42"/>
      <c r="N64" s="29"/>
      <c r="O64" s="15" t="s">
        <v>225</v>
      </c>
      <c r="P64" s="46">
        <v>1354</v>
      </c>
      <c r="Q64" s="43">
        <v>20.28</v>
      </c>
      <c r="R64" s="45">
        <v>1.0900000000000001</v>
      </c>
      <c r="S64" s="44">
        <v>798.57</v>
      </c>
      <c r="T64" s="66">
        <v>16.43</v>
      </c>
      <c r="U64" s="92" t="s">
        <v>229</v>
      </c>
      <c r="V64" s="72" t="s">
        <v>229</v>
      </c>
      <c r="W64" s="80">
        <v>1</v>
      </c>
      <c r="X64" s="86" t="s">
        <v>237</v>
      </c>
      <c r="Y64" s="93"/>
      <c r="Z64" s="120" t="s">
        <v>257</v>
      </c>
      <c r="AA64" s="120"/>
      <c r="AB64" s="120"/>
      <c r="AC64" s="120"/>
      <c r="AD64" s="120"/>
      <c r="AE64" s="120"/>
      <c r="AF64" s="121"/>
      <c r="AM64">
        <v>715.4</v>
      </c>
    </row>
    <row r="65" spans="1:42" ht="15.75" hidden="1" thickBot="1" x14ac:dyDescent="0.3">
      <c r="A65" s="52">
        <f t="shared" ref="A65:A106" si="2">A64+5</f>
        <v>210</v>
      </c>
      <c r="B65" s="53" t="s">
        <v>83</v>
      </c>
      <c r="C65" s="54" t="s">
        <v>179</v>
      </c>
      <c r="D65" s="21">
        <v>15</v>
      </c>
      <c r="E65" s="100" t="s">
        <v>217</v>
      </c>
      <c r="F65" s="106">
        <v>3.28</v>
      </c>
      <c r="G65" s="115">
        <v>5.3261543960990876</v>
      </c>
      <c r="H65" s="116">
        <v>0.85</v>
      </c>
      <c r="I65" s="117">
        <v>5.0072399341786422</v>
      </c>
      <c r="J65" s="41"/>
      <c r="K65" s="29"/>
      <c r="L65" s="41"/>
      <c r="M65" s="42"/>
      <c r="N65" s="29"/>
      <c r="O65" s="15"/>
      <c r="P65" s="46"/>
      <c r="Q65" s="43"/>
      <c r="R65" s="45"/>
      <c r="S65" s="44"/>
      <c r="T65" s="66"/>
      <c r="U65" s="66"/>
      <c r="V65" s="74"/>
      <c r="W65" s="81"/>
      <c r="X65" s="77"/>
      <c r="Y65" s="93"/>
      <c r="Z65" s="122" t="s">
        <v>252</v>
      </c>
      <c r="AA65" s="120"/>
      <c r="AB65" s="120"/>
      <c r="AC65" s="120"/>
      <c r="AD65" s="120"/>
      <c r="AE65" s="120"/>
      <c r="AF65" s="121"/>
      <c r="AM65">
        <v>3.28</v>
      </c>
      <c r="AN65">
        <v>5.3261543960990876</v>
      </c>
      <c r="AO65">
        <v>0.85</v>
      </c>
      <c r="AP65">
        <v>5.0072399341786422</v>
      </c>
    </row>
    <row r="66" spans="1:42" ht="15.75" customHeight="1" thickBot="1" x14ac:dyDescent="0.3">
      <c r="A66" s="52">
        <f t="shared" si="2"/>
        <v>215</v>
      </c>
      <c r="B66" s="53" t="s">
        <v>273</v>
      </c>
      <c r="C66" s="54" t="s">
        <v>180</v>
      </c>
      <c r="D66" s="21">
        <v>18</v>
      </c>
      <c r="E66" s="100" t="s">
        <v>217</v>
      </c>
      <c r="F66" s="106">
        <v>0.83</v>
      </c>
      <c r="G66" s="115">
        <v>5</v>
      </c>
      <c r="H66" s="116">
        <v>0.9</v>
      </c>
      <c r="I66" s="117">
        <v>5.0486077444426609</v>
      </c>
      <c r="J66" s="41"/>
      <c r="K66" s="29"/>
      <c r="L66" s="41"/>
      <c r="M66" s="42"/>
      <c r="N66" s="29"/>
      <c r="O66" s="15" t="s">
        <v>225</v>
      </c>
      <c r="P66" s="46">
        <v>24</v>
      </c>
      <c r="Q66" s="43">
        <v>9.82</v>
      </c>
      <c r="R66" s="45">
        <v>3.08</v>
      </c>
      <c r="S66" s="44">
        <v>882.82</v>
      </c>
      <c r="T66" s="64">
        <v>0</v>
      </c>
      <c r="U66" s="92" t="s">
        <v>230</v>
      </c>
      <c r="V66" s="72" t="s">
        <v>230</v>
      </c>
      <c r="W66" s="80">
        <v>3</v>
      </c>
      <c r="X66" s="86" t="s">
        <v>242</v>
      </c>
      <c r="Y66" s="123" t="s">
        <v>250</v>
      </c>
      <c r="Z66" s="122" t="s">
        <v>286</v>
      </c>
      <c r="AA66" s="120"/>
      <c r="AB66" s="120"/>
      <c r="AC66" s="120"/>
      <c r="AD66" s="120"/>
      <c r="AE66" s="120"/>
      <c r="AF66" s="121"/>
      <c r="AM66">
        <v>0.83</v>
      </c>
      <c r="AN66">
        <v>5</v>
      </c>
      <c r="AO66">
        <v>0.9</v>
      </c>
      <c r="AP66">
        <v>5.0486077444426609</v>
      </c>
    </row>
    <row r="67" spans="1:42" ht="15.75" hidden="1" thickBot="1" x14ac:dyDescent="0.3">
      <c r="A67" s="52">
        <f t="shared" si="2"/>
        <v>220</v>
      </c>
      <c r="B67" s="53" t="s">
        <v>85</v>
      </c>
      <c r="C67" s="54" t="s">
        <v>181</v>
      </c>
      <c r="D67" s="21">
        <v>18</v>
      </c>
      <c r="E67" s="100" t="s">
        <v>217</v>
      </c>
      <c r="F67" s="106">
        <v>0.64</v>
      </c>
      <c r="G67" s="115">
        <v>5</v>
      </c>
      <c r="H67" s="116">
        <v>0.90000000000000013</v>
      </c>
      <c r="I67" s="117">
        <v>5.0486077444426618</v>
      </c>
      <c r="J67" s="41"/>
      <c r="K67" s="29"/>
      <c r="L67" s="41"/>
      <c r="M67" s="42"/>
      <c r="N67" s="29"/>
      <c r="O67" s="15" t="s">
        <v>225</v>
      </c>
      <c r="P67" s="46">
        <v>24</v>
      </c>
      <c r="Q67" s="43">
        <v>6.86</v>
      </c>
      <c r="R67" s="45">
        <v>3.15</v>
      </c>
      <c r="S67" s="44">
        <v>882.38</v>
      </c>
      <c r="T67" s="64">
        <v>0</v>
      </c>
      <c r="U67" s="92" t="s">
        <v>230</v>
      </c>
      <c r="V67" s="72" t="s">
        <v>230</v>
      </c>
      <c r="W67" s="80">
        <v>3</v>
      </c>
      <c r="X67" s="86" t="s">
        <v>242</v>
      </c>
      <c r="Y67" s="124"/>
      <c r="Z67" s="120"/>
      <c r="AA67" s="120"/>
      <c r="AB67" s="120"/>
      <c r="AC67" s="120"/>
      <c r="AD67" s="120"/>
      <c r="AE67" s="120"/>
      <c r="AF67" s="121"/>
      <c r="AM67">
        <v>0.64</v>
      </c>
      <c r="AN67">
        <v>5</v>
      </c>
      <c r="AO67">
        <v>0.90000000000000013</v>
      </c>
      <c r="AP67">
        <v>5.0486077444426618</v>
      </c>
    </row>
    <row r="68" spans="1:42" ht="15.75" hidden="1" thickBot="1" x14ac:dyDescent="0.3">
      <c r="A68" s="52">
        <f t="shared" si="2"/>
        <v>225</v>
      </c>
      <c r="B68" s="53" t="s">
        <v>86</v>
      </c>
      <c r="C68" s="54" t="s">
        <v>182</v>
      </c>
      <c r="D68" s="21">
        <v>18</v>
      </c>
      <c r="E68" s="100" t="s">
        <v>217</v>
      </c>
      <c r="F68" s="106">
        <v>0.68</v>
      </c>
      <c r="G68" s="115">
        <v>5</v>
      </c>
      <c r="H68" s="116">
        <v>0.90000000000000013</v>
      </c>
      <c r="I68" s="117">
        <v>5.0486077444426618</v>
      </c>
      <c r="J68" s="41"/>
      <c r="K68" s="29"/>
      <c r="L68" s="41"/>
      <c r="M68" s="42"/>
      <c r="N68" s="29"/>
      <c r="O68" s="15" t="s">
        <v>225</v>
      </c>
      <c r="P68" s="46">
        <v>24</v>
      </c>
      <c r="Q68" s="43">
        <v>5.12</v>
      </c>
      <c r="R68" s="45">
        <v>1.89</v>
      </c>
      <c r="S68" s="44">
        <v>882.34</v>
      </c>
      <c r="T68" s="66">
        <v>1.18</v>
      </c>
      <c r="U68" s="92" t="s">
        <v>230</v>
      </c>
      <c r="V68" s="72" t="s">
        <v>229</v>
      </c>
      <c r="W68" s="80">
        <v>3</v>
      </c>
      <c r="X68" s="86" t="s">
        <v>242</v>
      </c>
      <c r="Y68" s="124"/>
      <c r="Z68" s="120"/>
      <c r="AA68" s="120"/>
      <c r="AB68" s="120"/>
      <c r="AC68" s="120"/>
      <c r="AD68" s="120"/>
      <c r="AE68" s="120"/>
      <c r="AF68" s="121"/>
      <c r="AM68">
        <v>0.68</v>
      </c>
      <c r="AN68">
        <v>5</v>
      </c>
      <c r="AO68">
        <v>0.90000000000000013</v>
      </c>
      <c r="AP68">
        <v>5.0486077444426618</v>
      </c>
    </row>
    <row r="69" spans="1:42" ht="15.75" hidden="1" thickBot="1" x14ac:dyDescent="0.3">
      <c r="A69" s="52">
        <f t="shared" si="2"/>
        <v>230</v>
      </c>
      <c r="B69" s="53" t="s">
        <v>87</v>
      </c>
      <c r="C69" s="54" t="s">
        <v>183</v>
      </c>
      <c r="D69" s="21">
        <v>18</v>
      </c>
      <c r="E69" s="100" t="s">
        <v>217</v>
      </c>
      <c r="F69" s="106">
        <v>0.6</v>
      </c>
      <c r="G69" s="115">
        <v>5</v>
      </c>
      <c r="H69" s="116">
        <v>0.57500000000000007</v>
      </c>
      <c r="I69" s="117">
        <v>5.0486077444426609</v>
      </c>
      <c r="J69" s="41"/>
      <c r="K69" s="29"/>
      <c r="L69" s="41"/>
      <c r="M69" s="42"/>
      <c r="N69" s="29"/>
      <c r="O69" s="15" t="s">
        <v>225</v>
      </c>
      <c r="P69" s="46">
        <v>24</v>
      </c>
      <c r="Q69" s="43">
        <v>8.76</v>
      </c>
      <c r="R69" s="45">
        <v>4.0199999999999996</v>
      </c>
      <c r="S69" s="44">
        <v>885.61</v>
      </c>
      <c r="T69" s="64">
        <v>0</v>
      </c>
      <c r="U69" s="92" t="s">
        <v>230</v>
      </c>
      <c r="V69" s="72" t="s">
        <v>230</v>
      </c>
      <c r="W69" s="80">
        <v>3</v>
      </c>
      <c r="X69" s="86" t="s">
        <v>242</v>
      </c>
      <c r="Y69" s="125"/>
      <c r="Z69" s="120"/>
      <c r="AA69" s="120"/>
      <c r="AB69" s="120"/>
      <c r="AC69" s="120"/>
      <c r="AD69" s="120"/>
      <c r="AE69" s="120"/>
      <c r="AF69" s="121"/>
      <c r="AM69">
        <v>0.6</v>
      </c>
      <c r="AN69">
        <v>5</v>
      </c>
      <c r="AO69">
        <v>0.57500000000000007</v>
      </c>
      <c r="AP69">
        <v>5.0486077444426609</v>
      </c>
    </row>
    <row r="70" spans="1:42" ht="15.75" thickBot="1" x14ac:dyDescent="0.3">
      <c r="A70" s="52">
        <f t="shared" si="2"/>
        <v>235</v>
      </c>
      <c r="B70" s="53" t="s">
        <v>274</v>
      </c>
      <c r="C70" s="54" t="s">
        <v>184</v>
      </c>
      <c r="D70" s="21">
        <v>24</v>
      </c>
      <c r="E70" s="100" t="s">
        <v>217</v>
      </c>
      <c r="F70" s="106">
        <v>3.72</v>
      </c>
      <c r="G70" s="115">
        <v>20.16376652658008</v>
      </c>
      <c r="H70" s="116">
        <v>0.85</v>
      </c>
      <c r="I70" s="117">
        <v>3.6413642477047325</v>
      </c>
      <c r="J70" s="41"/>
      <c r="K70" s="29"/>
      <c r="L70" s="41"/>
      <c r="M70" s="42"/>
      <c r="N70" s="29"/>
      <c r="O70" s="15" t="s">
        <v>225</v>
      </c>
      <c r="P70" s="46">
        <v>57</v>
      </c>
      <c r="Q70" s="43">
        <v>10</v>
      </c>
      <c r="R70" s="45">
        <v>2.4700000000000002</v>
      </c>
      <c r="S70" s="44">
        <v>858.93</v>
      </c>
      <c r="T70" s="64">
        <v>0</v>
      </c>
      <c r="U70" s="92" t="s">
        <v>230</v>
      </c>
      <c r="V70" s="72" t="s">
        <v>230</v>
      </c>
      <c r="W70" s="80">
        <v>1</v>
      </c>
      <c r="X70" s="86" t="s">
        <v>241</v>
      </c>
      <c r="Y70" s="123" t="s">
        <v>250</v>
      </c>
      <c r="Z70" s="120"/>
      <c r="AA70" s="120"/>
      <c r="AB70" s="120"/>
      <c r="AC70" s="120"/>
      <c r="AD70" s="120"/>
      <c r="AE70" s="120"/>
      <c r="AF70" s="121"/>
      <c r="AM70">
        <v>3.72</v>
      </c>
      <c r="AN70">
        <v>20.16376652658008</v>
      </c>
      <c r="AO70">
        <v>0.85</v>
      </c>
      <c r="AP70">
        <v>3.6413642477047325</v>
      </c>
    </row>
    <row r="71" spans="1:42" ht="15.75" hidden="1" thickBot="1" x14ac:dyDescent="0.3">
      <c r="A71" s="52">
        <f t="shared" si="2"/>
        <v>240</v>
      </c>
      <c r="B71" s="53" t="s">
        <v>89</v>
      </c>
      <c r="C71" s="54" t="s">
        <v>185</v>
      </c>
      <c r="D71" s="21">
        <v>24</v>
      </c>
      <c r="E71" s="100" t="s">
        <v>217</v>
      </c>
      <c r="F71" s="106">
        <v>2.85</v>
      </c>
      <c r="G71" s="115">
        <v>20.16376652658008</v>
      </c>
      <c r="H71" s="116">
        <v>0.89999999999999991</v>
      </c>
      <c r="I71" s="117">
        <v>3.6413642477047317</v>
      </c>
      <c r="J71" s="41"/>
      <c r="K71" s="29"/>
      <c r="L71" s="41"/>
      <c r="M71" s="42"/>
      <c r="N71" s="29"/>
      <c r="O71" s="15" t="s">
        <v>225</v>
      </c>
      <c r="P71" s="46">
        <v>75</v>
      </c>
      <c r="Q71" s="43">
        <v>7.93</v>
      </c>
      <c r="R71" s="45">
        <v>2.2999999999999998</v>
      </c>
      <c r="S71" s="44">
        <v>852.23</v>
      </c>
      <c r="T71" s="64">
        <v>0</v>
      </c>
      <c r="U71" s="92" t="s">
        <v>230</v>
      </c>
      <c r="V71" s="72" t="s">
        <v>230</v>
      </c>
      <c r="W71" s="80">
        <v>1</v>
      </c>
      <c r="X71" s="86" t="s">
        <v>241</v>
      </c>
      <c r="Y71" s="124"/>
      <c r="Z71" s="120"/>
      <c r="AA71" s="120"/>
      <c r="AB71" s="120"/>
      <c r="AC71" s="120"/>
      <c r="AD71" s="120"/>
      <c r="AE71" s="120"/>
      <c r="AF71" s="121"/>
      <c r="AM71">
        <v>2.85</v>
      </c>
      <c r="AN71">
        <v>20.16376652658008</v>
      </c>
      <c r="AO71">
        <v>0.89999999999999991</v>
      </c>
      <c r="AP71">
        <v>3.6413642477047317</v>
      </c>
    </row>
    <row r="72" spans="1:42" ht="15.75" hidden="1" thickBot="1" x14ac:dyDescent="0.3">
      <c r="A72" s="52">
        <f t="shared" si="2"/>
        <v>245</v>
      </c>
      <c r="B72" s="53" t="s">
        <v>90</v>
      </c>
      <c r="C72" s="54" t="s">
        <v>186</v>
      </c>
      <c r="D72" s="21">
        <v>24</v>
      </c>
      <c r="E72" s="100" t="s">
        <v>217</v>
      </c>
      <c r="F72" s="106">
        <v>1.23</v>
      </c>
      <c r="G72" s="115">
        <v>5</v>
      </c>
      <c r="H72" s="116">
        <v>0.9</v>
      </c>
      <c r="I72" s="117">
        <v>5.0486077444426609</v>
      </c>
      <c r="J72" s="41"/>
      <c r="K72" s="29"/>
      <c r="L72" s="41"/>
      <c r="M72" s="42"/>
      <c r="N72" s="29"/>
      <c r="O72" s="15" t="s">
        <v>225</v>
      </c>
      <c r="P72" s="46">
        <v>57</v>
      </c>
      <c r="Q72" s="43">
        <v>10.98</v>
      </c>
      <c r="R72" s="45">
        <v>2.5099999999999998</v>
      </c>
      <c r="S72" s="44">
        <v>857.25</v>
      </c>
      <c r="T72" s="64">
        <v>0</v>
      </c>
      <c r="U72" s="92" t="s">
        <v>230</v>
      </c>
      <c r="V72" s="72" t="s">
        <v>230</v>
      </c>
      <c r="W72" s="80">
        <v>1</v>
      </c>
      <c r="X72" s="86" t="s">
        <v>241</v>
      </c>
      <c r="Y72" s="125"/>
      <c r="Z72" s="120"/>
      <c r="AA72" s="120"/>
      <c r="AB72" s="120"/>
      <c r="AC72" s="120"/>
      <c r="AD72" s="120"/>
      <c r="AE72" s="120"/>
      <c r="AF72" s="121"/>
      <c r="AM72">
        <v>1.23</v>
      </c>
      <c r="AN72">
        <v>5</v>
      </c>
      <c r="AO72">
        <v>0.9</v>
      </c>
      <c r="AP72">
        <v>5.0486077444426609</v>
      </c>
    </row>
    <row r="73" spans="1:42" ht="15.75" hidden="1" thickBot="1" x14ac:dyDescent="0.3">
      <c r="A73" s="52">
        <f t="shared" si="2"/>
        <v>250</v>
      </c>
      <c r="B73" s="53" t="s">
        <v>91</v>
      </c>
      <c r="C73" s="54" t="s">
        <v>187</v>
      </c>
      <c r="D73" s="21">
        <v>24</v>
      </c>
      <c r="E73" s="100" t="s">
        <v>217</v>
      </c>
      <c r="F73" s="106">
        <v>3.72</v>
      </c>
      <c r="G73" s="115">
        <v>5</v>
      </c>
      <c r="H73" s="116">
        <v>0.57500000000000007</v>
      </c>
      <c r="I73" s="117">
        <v>5.0486077444426609</v>
      </c>
      <c r="J73" s="41"/>
      <c r="K73" s="29"/>
      <c r="L73" s="41"/>
      <c r="M73" s="42"/>
      <c r="N73" s="29"/>
      <c r="O73" s="15"/>
      <c r="P73" s="46"/>
      <c r="Q73" s="43"/>
      <c r="R73" s="45"/>
      <c r="S73" s="44"/>
      <c r="T73" s="66"/>
      <c r="U73" s="66"/>
      <c r="V73" s="74"/>
      <c r="W73" s="81">
        <v>1</v>
      </c>
      <c r="X73" s="77"/>
      <c r="Y73" s="93"/>
      <c r="Z73" s="122" t="s">
        <v>253</v>
      </c>
      <c r="AA73" s="120"/>
      <c r="AB73" s="120"/>
      <c r="AC73" s="120"/>
      <c r="AD73" s="120"/>
      <c r="AE73" s="120"/>
      <c r="AF73" s="121"/>
      <c r="AM73">
        <v>3.72</v>
      </c>
      <c r="AN73">
        <v>5</v>
      </c>
      <c r="AO73">
        <v>0.57500000000000007</v>
      </c>
      <c r="AP73">
        <v>5.0486077444426609</v>
      </c>
    </row>
    <row r="74" spans="1:42" ht="15.75" thickBot="1" x14ac:dyDescent="0.3">
      <c r="A74" s="52">
        <f t="shared" si="2"/>
        <v>255</v>
      </c>
      <c r="B74" s="53" t="s">
        <v>92</v>
      </c>
      <c r="C74" s="54" t="s">
        <v>188</v>
      </c>
      <c r="D74" s="21">
        <v>18</v>
      </c>
      <c r="E74" s="100" t="s">
        <v>217</v>
      </c>
      <c r="F74" s="106">
        <v>3.7</v>
      </c>
      <c r="G74" s="115">
        <v>5</v>
      </c>
      <c r="H74" s="116">
        <v>0.9</v>
      </c>
      <c r="I74" s="117">
        <v>5.0486077444426618</v>
      </c>
      <c r="J74" s="41"/>
      <c r="K74" s="29"/>
      <c r="L74" s="41"/>
      <c r="M74" s="42"/>
      <c r="N74" s="29"/>
      <c r="O74" s="15"/>
      <c r="P74" s="46"/>
      <c r="Q74" s="43"/>
      <c r="R74" s="45"/>
      <c r="S74" s="44"/>
      <c r="T74" s="64"/>
      <c r="U74" s="66"/>
      <c r="V74" s="74"/>
      <c r="W74" s="80" t="s">
        <v>289</v>
      </c>
      <c r="X74" s="77"/>
      <c r="Y74" s="93"/>
      <c r="Z74" s="122" t="s">
        <v>254</v>
      </c>
      <c r="AA74" s="120"/>
      <c r="AB74" s="120"/>
      <c r="AC74" s="120"/>
      <c r="AD74" s="120"/>
      <c r="AE74" s="120"/>
      <c r="AF74" s="121"/>
      <c r="AM74">
        <v>3.7</v>
      </c>
      <c r="AN74">
        <v>5</v>
      </c>
      <c r="AO74">
        <v>0.9</v>
      </c>
      <c r="AP74">
        <v>5.0486077444426618</v>
      </c>
    </row>
    <row r="75" spans="1:42" ht="15.75" thickBot="1" x14ac:dyDescent="0.3">
      <c r="A75" s="52">
        <f t="shared" si="2"/>
        <v>260</v>
      </c>
      <c r="B75" s="53" t="s">
        <v>93</v>
      </c>
      <c r="C75" s="54" t="s">
        <v>189</v>
      </c>
      <c r="D75" s="21">
        <v>15</v>
      </c>
      <c r="E75" s="100" t="s">
        <v>217</v>
      </c>
      <c r="F75" s="106">
        <v>6.6400000000000006</v>
      </c>
      <c r="G75" s="115">
        <v>19.207236023482743</v>
      </c>
      <c r="H75" s="116">
        <v>0.41249999999999992</v>
      </c>
      <c r="I75" s="117">
        <v>3.7068888963569542</v>
      </c>
      <c r="J75" s="41"/>
      <c r="K75" s="29"/>
      <c r="L75" s="41"/>
      <c r="M75" s="42"/>
      <c r="N75" s="29"/>
      <c r="O75" s="15" t="s">
        <v>225</v>
      </c>
      <c r="P75" s="46">
        <v>73</v>
      </c>
      <c r="Q75" s="43">
        <v>13.28</v>
      </c>
      <c r="R75" s="45">
        <v>3.23</v>
      </c>
      <c r="S75" s="44">
        <v>826.65</v>
      </c>
      <c r="T75" s="64">
        <v>0</v>
      </c>
      <c r="U75" s="92" t="s">
        <v>230</v>
      </c>
      <c r="V75" s="73" t="s">
        <v>230</v>
      </c>
      <c r="W75" s="80">
        <v>1</v>
      </c>
      <c r="X75" s="86" t="s">
        <v>241</v>
      </c>
      <c r="Y75" s="93"/>
      <c r="Z75" s="120"/>
      <c r="AA75" s="120"/>
      <c r="AB75" s="120"/>
      <c r="AC75" s="120"/>
      <c r="AD75" s="120"/>
      <c r="AE75" s="120"/>
      <c r="AF75" s="121"/>
      <c r="AM75">
        <v>6.6400000000000006</v>
      </c>
      <c r="AN75">
        <v>19.207236023482743</v>
      </c>
      <c r="AO75">
        <v>0.41249999999999992</v>
      </c>
      <c r="AP75">
        <v>3.7068888963569542</v>
      </c>
    </row>
    <row r="76" spans="1:42" ht="15.75" thickBot="1" x14ac:dyDescent="0.3">
      <c r="A76" s="52">
        <f t="shared" si="2"/>
        <v>265</v>
      </c>
      <c r="B76" s="53" t="s">
        <v>94</v>
      </c>
      <c r="C76" s="54" t="s">
        <v>190</v>
      </c>
      <c r="D76" s="21" t="s">
        <v>221</v>
      </c>
      <c r="E76" s="100" t="s">
        <v>219</v>
      </c>
      <c r="F76" s="106">
        <v>95.89</v>
      </c>
      <c r="G76" s="115">
        <v>24.998398964185782</v>
      </c>
      <c r="H76" s="116">
        <v>0.35273229742413187</v>
      </c>
      <c r="I76" s="117">
        <v>3.3421932132430356</v>
      </c>
      <c r="J76" s="41"/>
      <c r="K76" s="29"/>
      <c r="L76" s="41"/>
      <c r="M76" s="42"/>
      <c r="N76" s="29"/>
      <c r="O76" s="15" t="s">
        <v>225</v>
      </c>
      <c r="P76" s="46">
        <v>295</v>
      </c>
      <c r="Q76" s="43">
        <v>12.29</v>
      </c>
      <c r="R76" s="45">
        <v>1.63</v>
      </c>
      <c r="S76" s="44">
        <v>819.43</v>
      </c>
      <c r="T76" s="66">
        <v>18.57</v>
      </c>
      <c r="U76" s="92" t="s">
        <v>229</v>
      </c>
      <c r="V76" s="72" t="s">
        <v>229</v>
      </c>
      <c r="W76" s="80">
        <v>1</v>
      </c>
      <c r="X76" s="86" t="s">
        <v>237</v>
      </c>
      <c r="Y76" s="93"/>
      <c r="Z76" s="120" t="s">
        <v>259</v>
      </c>
      <c r="AA76" s="120"/>
      <c r="AB76" s="120"/>
      <c r="AC76" s="120"/>
      <c r="AD76" s="120"/>
      <c r="AE76" s="120"/>
      <c r="AF76" s="121"/>
      <c r="AM76">
        <v>95.89</v>
      </c>
      <c r="AN76">
        <v>24.998398964185782</v>
      </c>
      <c r="AO76">
        <v>0.35273229742413187</v>
      </c>
      <c r="AP76">
        <v>3.3421932132430356</v>
      </c>
    </row>
    <row r="77" spans="1:42" ht="15.75" thickBot="1" x14ac:dyDescent="0.3">
      <c r="A77" s="52">
        <f t="shared" si="2"/>
        <v>270</v>
      </c>
      <c r="B77" s="53" t="s">
        <v>95</v>
      </c>
      <c r="C77" s="54" t="s">
        <v>191</v>
      </c>
      <c r="D77" s="21">
        <v>15</v>
      </c>
      <c r="E77" s="100" t="s">
        <v>217</v>
      </c>
      <c r="F77" s="106">
        <v>1.1100000000000001</v>
      </c>
      <c r="G77" s="115">
        <v>5</v>
      </c>
      <c r="H77" s="116">
        <v>0.9</v>
      </c>
      <c r="I77" s="117">
        <v>5.0486077444426609</v>
      </c>
      <c r="J77" s="41"/>
      <c r="K77" s="29"/>
      <c r="L77" s="41"/>
      <c r="M77" s="42"/>
      <c r="N77" s="29"/>
      <c r="O77" s="15" t="s">
        <v>225</v>
      </c>
      <c r="P77" s="46">
        <v>9</v>
      </c>
      <c r="Q77" s="43">
        <v>9.7200000000000006</v>
      </c>
      <c r="R77" s="45">
        <v>2.36</v>
      </c>
      <c r="S77" s="44">
        <v>834.58</v>
      </c>
      <c r="T77" s="66">
        <v>1.1100000000000001</v>
      </c>
      <c r="U77" s="92" t="s">
        <v>229</v>
      </c>
      <c r="V77" s="72" t="s">
        <v>229</v>
      </c>
      <c r="W77" s="80">
        <v>2</v>
      </c>
      <c r="X77" s="86" t="s">
        <v>237</v>
      </c>
      <c r="Y77" s="93"/>
      <c r="Z77" s="122" t="s">
        <v>285</v>
      </c>
      <c r="AA77" s="120"/>
      <c r="AB77" s="120"/>
      <c r="AC77" s="120"/>
      <c r="AD77" s="120"/>
      <c r="AE77" s="120"/>
      <c r="AF77" s="121"/>
      <c r="AM77">
        <v>1.1100000000000001</v>
      </c>
      <c r="AN77">
        <v>5</v>
      </c>
      <c r="AO77">
        <v>0.9</v>
      </c>
      <c r="AP77">
        <v>5.0486077444426609</v>
      </c>
    </row>
    <row r="78" spans="1:42" ht="15.75" thickBot="1" x14ac:dyDescent="0.3">
      <c r="A78" s="52">
        <f t="shared" si="2"/>
        <v>275</v>
      </c>
      <c r="B78" s="53" t="s">
        <v>275</v>
      </c>
      <c r="C78" s="54" t="s">
        <v>192</v>
      </c>
      <c r="D78" s="21">
        <v>18</v>
      </c>
      <c r="E78" s="100" t="s">
        <v>217</v>
      </c>
      <c r="F78" s="106">
        <v>2.16</v>
      </c>
      <c r="G78" s="115">
        <v>5.4177367168507491</v>
      </c>
      <c r="H78" s="116">
        <v>0.9</v>
      </c>
      <c r="I78" s="117">
        <v>4.9957435142604014</v>
      </c>
      <c r="J78" s="41"/>
      <c r="K78" s="29"/>
      <c r="L78" s="41"/>
      <c r="M78" s="42"/>
      <c r="N78" s="29"/>
      <c r="O78" s="15" t="s">
        <v>225</v>
      </c>
      <c r="P78" s="46">
        <v>53</v>
      </c>
      <c r="Q78" s="43">
        <v>13.76</v>
      </c>
      <c r="R78" s="45">
        <v>5.39</v>
      </c>
      <c r="S78" s="44">
        <v>849.35</v>
      </c>
      <c r="T78" s="64">
        <v>0</v>
      </c>
      <c r="U78" s="92" t="s">
        <v>230</v>
      </c>
      <c r="V78" s="72" t="s">
        <v>230</v>
      </c>
      <c r="W78" s="80">
        <v>3</v>
      </c>
      <c r="X78" s="86" t="s">
        <v>247</v>
      </c>
      <c r="Y78" s="123" t="s">
        <v>250</v>
      </c>
      <c r="Z78" s="122" t="s">
        <v>286</v>
      </c>
      <c r="AA78" s="120"/>
      <c r="AB78" s="120"/>
      <c r="AC78" s="120"/>
      <c r="AD78" s="120"/>
      <c r="AE78" s="120"/>
      <c r="AF78" s="121"/>
      <c r="AM78">
        <v>2.16</v>
      </c>
      <c r="AN78">
        <v>5.4177367168507491</v>
      </c>
      <c r="AO78">
        <v>0.9</v>
      </c>
      <c r="AP78">
        <v>4.9957435142604014</v>
      </c>
    </row>
    <row r="79" spans="1:42" ht="15.75" hidden="1" thickBot="1" x14ac:dyDescent="0.3">
      <c r="A79" s="52">
        <f t="shared" si="2"/>
        <v>280</v>
      </c>
      <c r="B79" s="53" t="s">
        <v>97</v>
      </c>
      <c r="C79" s="54" t="s">
        <v>192</v>
      </c>
      <c r="D79" s="21">
        <v>18</v>
      </c>
      <c r="E79" s="100" t="s">
        <v>217</v>
      </c>
      <c r="F79" s="106">
        <v>8.15</v>
      </c>
      <c r="G79" s="115">
        <v>15.562464835093568</v>
      </c>
      <c r="H79" s="116">
        <v>0.5</v>
      </c>
      <c r="I79" s="117">
        <v>3.9792987040658772</v>
      </c>
      <c r="J79" s="41"/>
      <c r="K79" s="29"/>
      <c r="L79" s="41"/>
      <c r="M79" s="42"/>
      <c r="N79" s="29"/>
      <c r="O79" s="15" t="s">
        <v>225</v>
      </c>
      <c r="P79" s="46">
        <v>53</v>
      </c>
      <c r="Q79" s="43">
        <v>9.11</v>
      </c>
      <c r="R79" s="45">
        <v>2.65</v>
      </c>
      <c r="S79" s="44">
        <v>848.06</v>
      </c>
      <c r="T79" s="64">
        <v>0</v>
      </c>
      <c r="U79" s="92" t="s">
        <v>230</v>
      </c>
      <c r="V79" s="72" t="s">
        <v>230</v>
      </c>
      <c r="W79" s="80">
        <v>3</v>
      </c>
      <c r="X79" s="86" t="s">
        <v>247</v>
      </c>
      <c r="Y79" s="125"/>
      <c r="Z79" s="120"/>
      <c r="AA79" s="120"/>
      <c r="AB79" s="120"/>
      <c r="AC79" s="120"/>
      <c r="AD79" s="120"/>
      <c r="AE79" s="120"/>
      <c r="AF79" s="121"/>
      <c r="AM79">
        <v>8.15</v>
      </c>
      <c r="AN79">
        <v>15.562464835093568</v>
      </c>
      <c r="AO79">
        <v>0.5</v>
      </c>
      <c r="AP79">
        <v>3.9792987040658772</v>
      </c>
    </row>
    <row r="80" spans="1:42" ht="15.75" thickBot="1" x14ac:dyDescent="0.3">
      <c r="A80" s="52">
        <f t="shared" si="2"/>
        <v>285</v>
      </c>
      <c r="B80" s="53" t="s">
        <v>276</v>
      </c>
      <c r="C80" s="54" t="s">
        <v>194</v>
      </c>
      <c r="D80" s="21">
        <v>18</v>
      </c>
      <c r="E80" s="100" t="s">
        <v>217</v>
      </c>
      <c r="F80" s="106">
        <v>0.99</v>
      </c>
      <c r="G80" s="115">
        <v>5.7261110898631618</v>
      </c>
      <c r="H80" s="116">
        <v>0.9</v>
      </c>
      <c r="I80" s="117">
        <v>4.9574112064761486</v>
      </c>
      <c r="J80" s="41"/>
      <c r="K80" s="29"/>
      <c r="L80" s="41"/>
      <c r="M80" s="42"/>
      <c r="N80" s="29"/>
      <c r="O80" s="15" t="s">
        <v>225</v>
      </c>
      <c r="P80" s="46">
        <v>15</v>
      </c>
      <c r="Q80" s="43">
        <v>14.6</v>
      </c>
      <c r="R80" s="45">
        <v>2.5499999999999998</v>
      </c>
      <c r="S80" s="44">
        <v>873.34</v>
      </c>
      <c r="T80" s="64">
        <v>0</v>
      </c>
      <c r="U80" s="92" t="s">
        <v>229</v>
      </c>
      <c r="V80" s="72" t="s">
        <v>229</v>
      </c>
      <c r="W80" s="80">
        <v>2</v>
      </c>
      <c r="X80" s="86" t="s">
        <v>244</v>
      </c>
      <c r="Y80" s="93"/>
      <c r="Z80" s="122" t="s">
        <v>310</v>
      </c>
      <c r="AA80" s="120"/>
      <c r="AB80" s="120"/>
      <c r="AC80" s="120"/>
      <c r="AD80" s="120"/>
      <c r="AE80" s="120"/>
      <c r="AF80" s="121"/>
      <c r="AM80">
        <v>0.99</v>
      </c>
      <c r="AN80">
        <v>5.7261110898631618</v>
      </c>
      <c r="AO80">
        <v>0.9</v>
      </c>
      <c r="AP80">
        <v>4.9574112064761486</v>
      </c>
    </row>
    <row r="81" spans="1:42" ht="15.75" hidden="1" thickBot="1" x14ac:dyDescent="0.3">
      <c r="A81" s="52">
        <f t="shared" si="2"/>
        <v>290</v>
      </c>
      <c r="B81" s="53" t="s">
        <v>99</v>
      </c>
      <c r="C81" s="54" t="s">
        <v>195</v>
      </c>
      <c r="D81" s="21">
        <v>18</v>
      </c>
      <c r="E81" s="100" t="s">
        <v>217</v>
      </c>
      <c r="F81" s="106">
        <v>0.68</v>
      </c>
      <c r="G81" s="115">
        <v>5</v>
      </c>
      <c r="H81" s="116">
        <v>0.57500000000000007</v>
      </c>
      <c r="I81" s="117">
        <v>5.0486077444426609</v>
      </c>
      <c r="J81" s="41"/>
      <c r="K81" s="29"/>
      <c r="L81" s="41"/>
      <c r="M81" s="42"/>
      <c r="N81" s="29"/>
      <c r="O81" s="15" t="s">
        <v>225</v>
      </c>
      <c r="P81" s="46">
        <v>15</v>
      </c>
      <c r="Q81" s="43">
        <v>15.28</v>
      </c>
      <c r="R81" s="45">
        <v>2.54</v>
      </c>
      <c r="S81" s="44">
        <v>877.92</v>
      </c>
      <c r="T81" s="64">
        <v>0</v>
      </c>
      <c r="U81" s="92" t="s">
        <v>229</v>
      </c>
      <c r="V81" s="72" t="s">
        <v>229</v>
      </c>
      <c r="W81" s="80">
        <v>2</v>
      </c>
      <c r="X81" s="86" t="s">
        <v>237</v>
      </c>
      <c r="Y81" s="93"/>
      <c r="Z81" s="120"/>
      <c r="AA81" s="120"/>
      <c r="AB81" s="120"/>
      <c r="AC81" s="120"/>
      <c r="AD81" s="120"/>
      <c r="AE81" s="120"/>
      <c r="AF81" s="121"/>
      <c r="AM81">
        <v>0.68</v>
      </c>
      <c r="AN81">
        <v>5</v>
      </c>
      <c r="AO81">
        <v>0.57500000000000007</v>
      </c>
      <c r="AP81">
        <v>5.0486077444426609</v>
      </c>
    </row>
    <row r="82" spans="1:42" ht="15.75" hidden="1" thickBot="1" x14ac:dyDescent="0.3">
      <c r="A82" s="52">
        <f t="shared" si="2"/>
        <v>295</v>
      </c>
      <c r="B82" s="53" t="s">
        <v>100</v>
      </c>
      <c r="C82" s="54" t="s">
        <v>196</v>
      </c>
      <c r="D82" s="21">
        <v>18</v>
      </c>
      <c r="E82" s="100" t="s">
        <v>217</v>
      </c>
      <c r="F82" s="106">
        <v>2.3800000000000003</v>
      </c>
      <c r="G82" s="115">
        <v>16.504618651035404</v>
      </c>
      <c r="H82" s="116">
        <v>0.22142857142857142</v>
      </c>
      <c r="I82" s="117">
        <v>3.9051867439907495</v>
      </c>
      <c r="J82" s="41"/>
      <c r="K82" s="29"/>
      <c r="L82" s="41"/>
      <c r="M82" s="42"/>
      <c r="N82" s="29"/>
      <c r="O82" s="15" t="s">
        <v>225</v>
      </c>
      <c r="P82" s="46">
        <v>15</v>
      </c>
      <c r="Q82" s="43">
        <v>14.58</v>
      </c>
      <c r="R82" s="45">
        <v>2.0499999999999998</v>
      </c>
      <c r="S82" s="44">
        <v>882.08</v>
      </c>
      <c r="T82" s="64">
        <v>0</v>
      </c>
      <c r="U82" s="92" t="s">
        <v>229</v>
      </c>
      <c r="V82" s="72" t="s">
        <v>230</v>
      </c>
      <c r="W82" s="80">
        <v>2</v>
      </c>
      <c r="X82" s="86" t="s">
        <v>237</v>
      </c>
      <c r="Y82" s="93"/>
      <c r="Z82" s="120"/>
      <c r="AA82" s="120"/>
      <c r="AB82" s="120"/>
      <c r="AC82" s="120"/>
      <c r="AD82" s="120"/>
      <c r="AE82" s="120"/>
      <c r="AF82" s="121"/>
      <c r="AM82">
        <v>2.3800000000000003</v>
      </c>
      <c r="AN82">
        <v>16.504618651035404</v>
      </c>
      <c r="AO82">
        <v>0.22142857142857142</v>
      </c>
      <c r="AP82">
        <v>3.9051867439907495</v>
      </c>
    </row>
    <row r="83" spans="1:42" ht="15.75" thickBot="1" x14ac:dyDescent="0.3">
      <c r="A83" s="52">
        <f t="shared" si="2"/>
        <v>300</v>
      </c>
      <c r="B83" s="53" t="s">
        <v>277</v>
      </c>
      <c r="C83" s="54" t="s">
        <v>198</v>
      </c>
      <c r="D83" s="21">
        <v>24</v>
      </c>
      <c r="E83" s="100" t="s">
        <v>217</v>
      </c>
      <c r="F83" s="106">
        <v>9.7199999999999989</v>
      </c>
      <c r="G83" s="115">
        <v>21.227900897539858</v>
      </c>
      <c r="H83" s="116">
        <v>0.2461934156378601</v>
      </c>
      <c r="I83" s="117">
        <v>3.5710911689242693</v>
      </c>
      <c r="J83" s="41"/>
      <c r="K83" s="29"/>
      <c r="L83" s="41"/>
      <c r="M83" s="42"/>
      <c r="N83" s="29"/>
      <c r="O83" s="15" t="s">
        <v>225</v>
      </c>
      <c r="P83" s="46">
        <v>40</v>
      </c>
      <c r="Q83" s="43">
        <v>15.68</v>
      </c>
      <c r="R83" s="45">
        <v>3.93</v>
      </c>
      <c r="S83" s="44">
        <v>882.94</v>
      </c>
      <c r="T83" s="64">
        <v>0</v>
      </c>
      <c r="U83" s="92" t="s">
        <v>230</v>
      </c>
      <c r="V83" s="72" t="s">
        <v>229</v>
      </c>
      <c r="W83" s="80">
        <v>2</v>
      </c>
      <c r="X83" s="86" t="s">
        <v>243</v>
      </c>
      <c r="Y83" s="123" t="s">
        <v>250</v>
      </c>
      <c r="Z83" s="122" t="s">
        <v>285</v>
      </c>
      <c r="AA83" s="120"/>
      <c r="AB83" s="120"/>
      <c r="AC83" s="120"/>
      <c r="AD83" s="120"/>
      <c r="AE83" s="120"/>
      <c r="AF83" s="121"/>
      <c r="AM83">
        <v>9.7199999999999989</v>
      </c>
      <c r="AN83">
        <v>21.227900897539858</v>
      </c>
      <c r="AO83">
        <v>0.2461934156378601</v>
      </c>
      <c r="AP83">
        <v>3.5710911689242693</v>
      </c>
    </row>
    <row r="84" spans="1:42" ht="15.75" hidden="1" thickBot="1" x14ac:dyDescent="0.3">
      <c r="A84" s="52">
        <f t="shared" si="2"/>
        <v>305</v>
      </c>
      <c r="B84" s="53" t="s">
        <v>102</v>
      </c>
      <c r="C84" s="54" t="s">
        <v>199</v>
      </c>
      <c r="D84" s="21">
        <v>24</v>
      </c>
      <c r="E84" s="100" t="s">
        <v>217</v>
      </c>
      <c r="F84" s="106">
        <v>2.5499999999999998</v>
      </c>
      <c r="G84" s="115">
        <v>16.660473466866176</v>
      </c>
      <c r="H84" s="116">
        <v>0.57500000000000007</v>
      </c>
      <c r="I84" s="117">
        <v>3.8931873843876286</v>
      </c>
      <c r="J84" s="41"/>
      <c r="K84" s="29"/>
      <c r="L84" s="41"/>
      <c r="M84" s="42"/>
      <c r="N84" s="29"/>
      <c r="O84" s="15" t="s">
        <v>225</v>
      </c>
      <c r="P84" s="46">
        <v>40</v>
      </c>
      <c r="Q84" s="43">
        <v>13.34</v>
      </c>
      <c r="R84" s="45">
        <v>3.94</v>
      </c>
      <c r="S84" s="44">
        <v>879.62</v>
      </c>
      <c r="T84" s="64">
        <v>0</v>
      </c>
      <c r="U84" s="92" t="s">
        <v>230</v>
      </c>
      <c r="V84" s="73" t="s">
        <v>229</v>
      </c>
      <c r="W84" s="80">
        <v>2</v>
      </c>
      <c r="X84" s="86" t="s">
        <v>243</v>
      </c>
      <c r="Y84" s="124"/>
      <c r="Z84" s="120"/>
      <c r="AA84" s="120"/>
      <c r="AB84" s="120"/>
      <c r="AC84" s="120"/>
      <c r="AD84" s="120"/>
      <c r="AE84" s="120"/>
      <c r="AF84" s="121"/>
      <c r="AM84">
        <v>2.5499999999999998</v>
      </c>
      <c r="AN84">
        <v>16.660473466866176</v>
      </c>
      <c r="AO84">
        <v>0.57500000000000007</v>
      </c>
      <c r="AP84">
        <v>3.8931873843876286</v>
      </c>
    </row>
    <row r="85" spans="1:42" ht="15.75" hidden="1" thickBot="1" x14ac:dyDescent="0.3">
      <c r="A85" s="52">
        <f t="shared" si="2"/>
        <v>310</v>
      </c>
      <c r="B85" s="53" t="s">
        <v>103</v>
      </c>
      <c r="C85" s="54" t="s">
        <v>200</v>
      </c>
      <c r="D85" s="21">
        <v>24</v>
      </c>
      <c r="E85" s="100" t="s">
        <v>217</v>
      </c>
      <c r="F85" s="106">
        <v>1.8</v>
      </c>
      <c r="G85" s="115">
        <v>19.841572653663683</v>
      </c>
      <c r="H85" s="116">
        <v>0.9</v>
      </c>
      <c r="I85" s="117">
        <v>3.6631797523391376</v>
      </c>
      <c r="J85" s="41"/>
      <c r="K85" s="29"/>
      <c r="L85" s="41"/>
      <c r="M85" s="42"/>
      <c r="N85" s="29"/>
      <c r="O85" s="15" t="s">
        <v>225</v>
      </c>
      <c r="P85" s="46">
        <v>40</v>
      </c>
      <c r="Q85" s="43">
        <v>13.34</v>
      </c>
      <c r="R85" s="45">
        <v>3.95</v>
      </c>
      <c r="S85" s="44">
        <v>877</v>
      </c>
      <c r="T85" s="66">
        <v>7.7</v>
      </c>
      <c r="U85" s="92" t="s">
        <v>229</v>
      </c>
      <c r="V85" s="72" t="s">
        <v>229</v>
      </c>
      <c r="W85" s="80">
        <v>2</v>
      </c>
      <c r="X85" s="86" t="s">
        <v>243</v>
      </c>
      <c r="Y85" s="125"/>
      <c r="Z85" s="120"/>
      <c r="AA85" s="120"/>
      <c r="AB85" s="120"/>
      <c r="AC85" s="120"/>
      <c r="AD85" s="120"/>
      <c r="AE85" s="120"/>
      <c r="AF85" s="121"/>
      <c r="AM85">
        <v>1.8</v>
      </c>
      <c r="AN85">
        <v>19.841572653663683</v>
      </c>
      <c r="AO85">
        <v>0.9</v>
      </c>
      <c r="AP85">
        <v>3.6631797523391376</v>
      </c>
    </row>
    <row r="86" spans="1:42" ht="15.75" thickBot="1" x14ac:dyDescent="0.3">
      <c r="A86" s="52">
        <f t="shared" si="2"/>
        <v>315</v>
      </c>
      <c r="B86" s="53" t="s">
        <v>278</v>
      </c>
      <c r="C86" s="54" t="s">
        <v>202</v>
      </c>
      <c r="D86" s="21">
        <v>18</v>
      </c>
      <c r="E86" s="100" t="s">
        <v>217</v>
      </c>
      <c r="F86" s="106">
        <v>5.04</v>
      </c>
      <c r="G86" s="115">
        <v>17.78155635943957</v>
      </c>
      <c r="H86" s="116">
        <v>0.41250000000000003</v>
      </c>
      <c r="I86" s="117">
        <v>3.8089628860190028</v>
      </c>
      <c r="J86" s="41"/>
      <c r="K86" s="29"/>
      <c r="L86" s="41"/>
      <c r="M86" s="42"/>
      <c r="N86" s="29"/>
      <c r="O86" s="15" t="s">
        <v>225</v>
      </c>
      <c r="P86" s="46">
        <v>28</v>
      </c>
      <c r="Q86" s="43">
        <v>10.24</v>
      </c>
      <c r="R86" s="45">
        <v>3.8</v>
      </c>
      <c r="S86" s="44">
        <v>900.1</v>
      </c>
      <c r="T86" s="64">
        <v>0</v>
      </c>
      <c r="U86" s="92" t="s">
        <v>230</v>
      </c>
      <c r="V86" s="72" t="s">
        <v>230</v>
      </c>
      <c r="W86" s="80">
        <v>2</v>
      </c>
      <c r="X86" s="86" t="s">
        <v>242</v>
      </c>
      <c r="Y86" s="123" t="s">
        <v>250</v>
      </c>
      <c r="Z86" s="122" t="s">
        <v>287</v>
      </c>
      <c r="AA86" s="120"/>
      <c r="AB86" s="120"/>
      <c r="AC86" s="120"/>
      <c r="AD86" s="120"/>
      <c r="AE86" s="120"/>
      <c r="AF86" s="121"/>
      <c r="AM86">
        <v>5.04</v>
      </c>
      <c r="AN86">
        <v>17.78155635943957</v>
      </c>
      <c r="AO86">
        <v>0.41250000000000003</v>
      </c>
      <c r="AP86">
        <v>3.8089628860190028</v>
      </c>
    </row>
    <row r="87" spans="1:42" ht="15.75" hidden="1" thickBot="1" x14ac:dyDescent="0.3">
      <c r="A87" s="52">
        <f t="shared" si="2"/>
        <v>320</v>
      </c>
      <c r="B87" s="53" t="s">
        <v>105</v>
      </c>
      <c r="C87" s="54" t="s">
        <v>202</v>
      </c>
      <c r="D87" s="21">
        <v>18</v>
      </c>
      <c r="E87" s="100" t="s">
        <v>217</v>
      </c>
      <c r="F87" s="106">
        <v>1.88</v>
      </c>
      <c r="G87" s="115">
        <v>19.646116599534977</v>
      </c>
      <c r="H87" s="116">
        <v>0.9</v>
      </c>
      <c r="I87" s="117">
        <v>3.6765394353510468</v>
      </c>
      <c r="J87" s="41"/>
      <c r="K87" s="29"/>
      <c r="L87" s="41"/>
      <c r="M87" s="42"/>
      <c r="N87" s="29"/>
      <c r="O87" s="15" t="s">
        <v>225</v>
      </c>
      <c r="P87" s="46">
        <v>28</v>
      </c>
      <c r="Q87" s="43">
        <v>11.6</v>
      </c>
      <c r="R87" s="45">
        <v>3.97</v>
      </c>
      <c r="S87" s="44">
        <v>898.82</v>
      </c>
      <c r="T87" s="64">
        <v>0</v>
      </c>
      <c r="U87" s="92" t="s">
        <v>230</v>
      </c>
      <c r="V87" s="72" t="s">
        <v>230</v>
      </c>
      <c r="W87" s="80">
        <v>2</v>
      </c>
      <c r="X87" s="86" t="s">
        <v>242</v>
      </c>
      <c r="Y87" s="125"/>
      <c r="Z87" s="120"/>
      <c r="AA87" s="120"/>
      <c r="AB87" s="120"/>
      <c r="AC87" s="120"/>
      <c r="AD87" s="120"/>
      <c r="AE87" s="120"/>
      <c r="AF87" s="121"/>
      <c r="AM87">
        <v>1.88</v>
      </c>
      <c r="AN87">
        <v>19.646116599534977</v>
      </c>
      <c r="AO87">
        <v>0.9</v>
      </c>
      <c r="AP87">
        <v>3.6765394353510468</v>
      </c>
    </row>
    <row r="88" spans="1:42" ht="15.75" thickBot="1" x14ac:dyDescent="0.3">
      <c r="A88" s="52">
        <f t="shared" si="2"/>
        <v>325</v>
      </c>
      <c r="B88" s="53" t="s">
        <v>279</v>
      </c>
      <c r="C88" s="54" t="s">
        <v>203</v>
      </c>
      <c r="D88" s="21">
        <v>30</v>
      </c>
      <c r="E88" s="100" t="s">
        <v>217</v>
      </c>
      <c r="F88" s="106">
        <v>2.71</v>
      </c>
      <c r="G88" s="115">
        <v>9.0458725689519852</v>
      </c>
      <c r="H88" s="116">
        <v>0.9</v>
      </c>
      <c r="I88" s="117">
        <v>4.5785991550961977</v>
      </c>
      <c r="J88" s="41"/>
      <c r="K88" s="29"/>
      <c r="L88" s="41"/>
      <c r="M88" s="42"/>
      <c r="N88" s="29"/>
      <c r="O88" s="15" t="s">
        <v>225</v>
      </c>
      <c r="P88" s="46">
        <v>81</v>
      </c>
      <c r="Q88" s="43">
        <v>10.23</v>
      </c>
      <c r="R88" s="45">
        <v>2.17</v>
      </c>
      <c r="S88" s="44">
        <v>885.41</v>
      </c>
      <c r="T88" s="64">
        <v>0</v>
      </c>
      <c r="U88" s="92" t="s">
        <v>230</v>
      </c>
      <c r="V88" s="72" t="s">
        <v>230</v>
      </c>
      <c r="W88" s="80">
        <v>1</v>
      </c>
      <c r="X88" s="86" t="s">
        <v>248</v>
      </c>
      <c r="Y88" s="123" t="s">
        <v>250</v>
      </c>
      <c r="Z88" s="120"/>
      <c r="AA88" s="120"/>
      <c r="AB88" s="120"/>
      <c r="AC88" s="120"/>
      <c r="AD88" s="120"/>
      <c r="AE88" s="120"/>
      <c r="AF88" s="121"/>
      <c r="AM88">
        <v>2.71</v>
      </c>
      <c r="AN88">
        <v>9.0458725689519852</v>
      </c>
      <c r="AO88">
        <v>0.9</v>
      </c>
      <c r="AP88">
        <v>4.5785991550961977</v>
      </c>
    </row>
    <row r="89" spans="1:42" ht="15.75" hidden="1" thickBot="1" x14ac:dyDescent="0.3">
      <c r="A89" s="52">
        <f t="shared" si="2"/>
        <v>330</v>
      </c>
      <c r="B89" s="53" t="s">
        <v>107</v>
      </c>
      <c r="C89" s="54" t="s">
        <v>204</v>
      </c>
      <c r="D89" s="21">
        <v>30</v>
      </c>
      <c r="E89" s="100" t="s">
        <v>217</v>
      </c>
      <c r="F89" s="106">
        <v>2.54</v>
      </c>
      <c r="G89" s="115">
        <v>9.9869143995424956</v>
      </c>
      <c r="H89" s="116">
        <v>0.57500000000000007</v>
      </c>
      <c r="I89" s="117">
        <v>4.4813533227786628</v>
      </c>
      <c r="J89" s="41"/>
      <c r="K89" s="29"/>
      <c r="L89" s="41"/>
      <c r="M89" s="42"/>
      <c r="N89" s="29"/>
      <c r="O89" s="15" t="s">
        <v>225</v>
      </c>
      <c r="P89" s="46">
        <v>81</v>
      </c>
      <c r="Q89" s="43">
        <v>11.91</v>
      </c>
      <c r="R89" s="45">
        <v>1.77</v>
      </c>
      <c r="S89" s="44">
        <v>883.31</v>
      </c>
      <c r="T89" s="64">
        <v>0</v>
      </c>
      <c r="U89" s="92" t="s">
        <v>230</v>
      </c>
      <c r="V89" s="72" t="s">
        <v>230</v>
      </c>
      <c r="W89" s="80">
        <v>1</v>
      </c>
      <c r="X89" s="86" t="s">
        <v>248</v>
      </c>
      <c r="Y89" s="124"/>
      <c r="Z89" s="120"/>
      <c r="AA89" s="120"/>
      <c r="AB89" s="120"/>
      <c r="AC89" s="120"/>
      <c r="AD89" s="120"/>
      <c r="AE89" s="120"/>
      <c r="AF89" s="121"/>
      <c r="AM89">
        <v>2.54</v>
      </c>
      <c r="AN89">
        <v>9.9869143995424956</v>
      </c>
      <c r="AO89">
        <v>0.57500000000000007</v>
      </c>
      <c r="AP89">
        <v>4.4813533227786628</v>
      </c>
    </row>
    <row r="90" spans="1:42" ht="15.75" hidden="1" thickBot="1" x14ac:dyDescent="0.3">
      <c r="A90" s="52">
        <f t="shared" si="2"/>
        <v>335</v>
      </c>
      <c r="B90" s="53" t="s">
        <v>108</v>
      </c>
      <c r="C90" s="54" t="s">
        <v>284</v>
      </c>
      <c r="D90" s="21">
        <v>18</v>
      </c>
      <c r="E90" s="100" t="s">
        <v>217</v>
      </c>
      <c r="F90" s="106">
        <v>1.43</v>
      </c>
      <c r="G90" s="115">
        <v>8.5644097641363572</v>
      </c>
      <c r="H90" s="116">
        <v>0.57499999999999996</v>
      </c>
      <c r="I90" s="117">
        <v>4.6299722264437806</v>
      </c>
      <c r="J90" s="41"/>
      <c r="K90" s="29"/>
      <c r="L90" s="41"/>
      <c r="M90" s="42"/>
      <c r="N90" s="29"/>
      <c r="O90" s="15"/>
      <c r="P90" s="46"/>
      <c r="Q90" s="43"/>
      <c r="R90" s="45"/>
      <c r="S90" s="44"/>
      <c r="T90" s="66"/>
      <c r="U90" s="66"/>
      <c r="V90" s="74"/>
      <c r="W90" s="81"/>
      <c r="X90" s="77"/>
      <c r="Y90" s="124"/>
      <c r="Z90" s="120" t="s">
        <v>228</v>
      </c>
      <c r="AA90" s="120"/>
      <c r="AB90" s="120"/>
      <c r="AC90" s="120"/>
      <c r="AD90" s="120"/>
      <c r="AE90" s="120"/>
      <c r="AF90" s="121"/>
      <c r="AM90">
        <v>1.43</v>
      </c>
      <c r="AN90">
        <v>8.5644097641363572</v>
      </c>
      <c r="AO90">
        <v>0.57499999999999996</v>
      </c>
      <c r="AP90">
        <v>4.6299722264437806</v>
      </c>
    </row>
    <row r="91" spans="1:42" ht="15.75" thickBot="1" x14ac:dyDescent="0.3">
      <c r="A91" s="52">
        <f t="shared" si="2"/>
        <v>340</v>
      </c>
      <c r="B91" s="53" t="s">
        <v>280</v>
      </c>
      <c r="C91" s="54" t="s">
        <v>205</v>
      </c>
      <c r="D91" s="21">
        <v>24</v>
      </c>
      <c r="E91" s="100" t="s">
        <v>217</v>
      </c>
      <c r="F91" s="106">
        <v>12.77</v>
      </c>
      <c r="G91" s="115">
        <v>12.522580333879306</v>
      </c>
      <c r="H91" s="116">
        <v>0.3518010963194988</v>
      </c>
      <c r="I91" s="117">
        <v>4.2384451991056897</v>
      </c>
      <c r="J91" s="41"/>
      <c r="K91" s="29"/>
      <c r="L91" s="41"/>
      <c r="M91" s="42"/>
      <c r="N91" s="29"/>
      <c r="O91" s="15" t="s">
        <v>225</v>
      </c>
      <c r="P91" s="46">
        <v>81</v>
      </c>
      <c r="Q91" s="43">
        <v>9.9700000000000006</v>
      </c>
      <c r="R91" s="45">
        <v>2.9</v>
      </c>
      <c r="S91" s="44">
        <v>888.34</v>
      </c>
      <c r="T91" s="64">
        <v>0</v>
      </c>
      <c r="U91" s="92" t="s">
        <v>230</v>
      </c>
      <c r="V91" s="72" t="s">
        <v>230</v>
      </c>
      <c r="W91" s="80"/>
      <c r="X91" s="86" t="s">
        <v>248</v>
      </c>
      <c r="Y91" s="124"/>
      <c r="Z91" s="122" t="s">
        <v>286</v>
      </c>
      <c r="AA91" s="120"/>
      <c r="AB91" s="120"/>
      <c r="AC91" s="120"/>
      <c r="AD91" s="120"/>
      <c r="AE91" s="120"/>
      <c r="AF91" s="121"/>
      <c r="AM91">
        <v>12.77</v>
      </c>
      <c r="AN91">
        <v>12.522580333879306</v>
      </c>
      <c r="AO91">
        <v>0.3518010963194988</v>
      </c>
      <c r="AP91">
        <v>4.2384451991056897</v>
      </c>
    </row>
    <row r="92" spans="1:42" ht="15.75" hidden="1" thickBot="1" x14ac:dyDescent="0.3">
      <c r="A92" s="52">
        <v>341</v>
      </c>
      <c r="B92" s="53" t="s">
        <v>110</v>
      </c>
      <c r="C92" s="54" t="s">
        <v>206</v>
      </c>
      <c r="D92" s="21">
        <v>30</v>
      </c>
      <c r="E92" s="100" t="s">
        <v>217</v>
      </c>
      <c r="F92" s="106">
        <v>1.27</v>
      </c>
      <c r="G92" s="115">
        <v>8.6307156925916271</v>
      </c>
      <c r="H92" s="116">
        <v>0.57500000000000007</v>
      </c>
      <c r="I92" s="117">
        <v>4.622830153746313</v>
      </c>
      <c r="J92" s="41"/>
      <c r="K92" s="29"/>
      <c r="L92" s="41"/>
      <c r="M92" s="42"/>
      <c r="N92" s="29"/>
      <c r="O92" s="15" t="s">
        <v>225</v>
      </c>
      <c r="P92" s="46">
        <v>81</v>
      </c>
      <c r="Q92" s="43">
        <v>9.5399999999999991</v>
      </c>
      <c r="R92" s="45">
        <v>1.97</v>
      </c>
      <c r="S92" s="44">
        <v>886.29</v>
      </c>
      <c r="T92" s="64">
        <v>0</v>
      </c>
      <c r="U92" s="92" t="s">
        <v>230</v>
      </c>
      <c r="V92" s="72" t="s">
        <v>230</v>
      </c>
      <c r="W92" s="80">
        <v>1</v>
      </c>
      <c r="X92" s="86" t="s">
        <v>248</v>
      </c>
      <c r="Y92" s="125"/>
      <c r="Z92" s="120"/>
      <c r="AA92" s="120"/>
      <c r="AB92" s="120"/>
      <c r="AC92" s="120"/>
      <c r="AD92" s="120"/>
      <c r="AE92" s="120"/>
      <c r="AF92" s="121"/>
      <c r="AM92">
        <v>1.27</v>
      </c>
      <c r="AN92">
        <v>8.6307156925916271</v>
      </c>
      <c r="AO92">
        <v>0.57500000000000007</v>
      </c>
      <c r="AP92">
        <v>4.622830153746313</v>
      </c>
    </row>
    <row r="93" spans="1:42" ht="15.75" thickBot="1" x14ac:dyDescent="0.3">
      <c r="A93" s="52">
        <f>A91+5</f>
        <v>345</v>
      </c>
      <c r="B93" s="53" t="s">
        <v>281</v>
      </c>
      <c r="C93" s="54" t="s">
        <v>207</v>
      </c>
      <c r="D93" s="21">
        <v>24</v>
      </c>
      <c r="E93" s="100" t="s">
        <v>217</v>
      </c>
      <c r="F93" s="106">
        <v>1.58</v>
      </c>
      <c r="G93" s="115">
        <v>8.4408291236669815</v>
      </c>
      <c r="H93" s="116">
        <v>0.57500000000000007</v>
      </c>
      <c r="I93" s="117">
        <v>4.64334156848071</v>
      </c>
      <c r="J93" s="41"/>
      <c r="K93" s="29"/>
      <c r="L93" s="41"/>
      <c r="M93" s="42"/>
      <c r="N93" s="29"/>
      <c r="O93" s="15" t="s">
        <v>225</v>
      </c>
      <c r="P93" s="46">
        <v>90</v>
      </c>
      <c r="Q93" s="43">
        <v>10.29</v>
      </c>
      <c r="R93" s="45">
        <v>2.67</v>
      </c>
      <c r="S93" s="44">
        <v>867.48</v>
      </c>
      <c r="T93" s="64">
        <v>0</v>
      </c>
      <c r="U93" s="92" t="s">
        <v>230</v>
      </c>
      <c r="V93" s="72" t="s">
        <v>230</v>
      </c>
      <c r="W93" s="80">
        <v>1</v>
      </c>
      <c r="X93" s="86" t="s">
        <v>248</v>
      </c>
      <c r="Y93" s="123" t="s">
        <v>250</v>
      </c>
      <c r="Z93" s="122" t="s">
        <v>286</v>
      </c>
      <c r="AA93" s="120"/>
      <c r="AB93" s="120"/>
      <c r="AC93" s="120"/>
      <c r="AD93" s="120"/>
      <c r="AE93" s="120"/>
      <c r="AF93" s="121"/>
      <c r="AM93">
        <v>1.58</v>
      </c>
      <c r="AN93">
        <v>8.4408291236669815</v>
      </c>
      <c r="AO93">
        <v>0.57500000000000007</v>
      </c>
      <c r="AP93">
        <v>4.64334156848071</v>
      </c>
    </row>
    <row r="94" spans="1:42" ht="15.75" hidden="1" thickBot="1" x14ac:dyDescent="0.3">
      <c r="A94" s="52">
        <f t="shared" si="2"/>
        <v>350</v>
      </c>
      <c r="B94" s="53" t="s">
        <v>112</v>
      </c>
      <c r="C94" s="54" t="s">
        <v>208</v>
      </c>
      <c r="D94" s="21">
        <v>24</v>
      </c>
      <c r="E94" s="100" t="s">
        <v>217</v>
      </c>
      <c r="F94" s="106">
        <v>1.25</v>
      </c>
      <c r="G94" s="115">
        <v>9.0776862533614562</v>
      </c>
      <c r="H94" s="116">
        <v>0.9</v>
      </c>
      <c r="I94" s="117">
        <v>4.5752439697528908</v>
      </c>
      <c r="J94" s="41"/>
      <c r="K94" s="29"/>
      <c r="L94" s="41"/>
      <c r="M94" s="42"/>
      <c r="N94" s="29"/>
      <c r="O94" s="15" t="s">
        <v>225</v>
      </c>
      <c r="P94" s="46">
        <v>90</v>
      </c>
      <c r="Q94" s="43">
        <v>12.77</v>
      </c>
      <c r="R94" s="45">
        <v>4.08</v>
      </c>
      <c r="S94" s="44">
        <v>872.16</v>
      </c>
      <c r="T94" s="64">
        <v>0</v>
      </c>
      <c r="U94" s="92" t="s">
        <v>230</v>
      </c>
      <c r="V94" s="72" t="s">
        <v>230</v>
      </c>
      <c r="W94" s="80">
        <v>1</v>
      </c>
      <c r="X94" s="86" t="s">
        <v>248</v>
      </c>
      <c r="Y94" s="124"/>
      <c r="Z94" s="120"/>
      <c r="AA94" s="120"/>
      <c r="AB94" s="120"/>
      <c r="AC94" s="120"/>
      <c r="AD94" s="120"/>
      <c r="AE94" s="120"/>
      <c r="AF94" s="121"/>
      <c r="AM94">
        <v>1.25</v>
      </c>
      <c r="AN94">
        <v>9.0776862533614562</v>
      </c>
      <c r="AO94">
        <v>0.9</v>
      </c>
      <c r="AP94">
        <v>4.5752439697528908</v>
      </c>
    </row>
    <row r="95" spans="1:42" ht="15.75" hidden="1" thickBot="1" x14ac:dyDescent="0.3">
      <c r="A95" s="52">
        <f t="shared" si="2"/>
        <v>355</v>
      </c>
      <c r="B95" s="53" t="s">
        <v>113</v>
      </c>
      <c r="C95" s="54" t="s">
        <v>208</v>
      </c>
      <c r="D95" s="21">
        <v>24</v>
      </c>
      <c r="E95" s="100" t="s">
        <v>217</v>
      </c>
      <c r="F95" s="106">
        <v>1.57</v>
      </c>
      <c r="G95" s="115">
        <v>8.9989901891778175</v>
      </c>
      <c r="H95" s="116">
        <v>0.57499999999999996</v>
      </c>
      <c r="I95" s="117">
        <v>4.5835523542058496</v>
      </c>
      <c r="J95" s="41"/>
      <c r="K95" s="29"/>
      <c r="L95" s="41"/>
      <c r="M95" s="42"/>
      <c r="N95" s="29"/>
      <c r="O95" s="15" t="s">
        <v>225</v>
      </c>
      <c r="P95" s="46">
        <v>90</v>
      </c>
      <c r="Q95" s="43">
        <v>15</v>
      </c>
      <c r="R95" s="45">
        <v>2.14</v>
      </c>
      <c r="S95" s="44">
        <v>871.36</v>
      </c>
      <c r="T95" s="64">
        <v>0</v>
      </c>
      <c r="U95" s="92" t="s">
        <v>230</v>
      </c>
      <c r="V95" s="72" t="s">
        <v>230</v>
      </c>
      <c r="W95" s="80">
        <v>1</v>
      </c>
      <c r="X95" s="86" t="s">
        <v>248</v>
      </c>
      <c r="Y95" s="124"/>
      <c r="Z95" s="120"/>
      <c r="AA95" s="120"/>
      <c r="AB95" s="120"/>
      <c r="AC95" s="120"/>
      <c r="AD95" s="120"/>
      <c r="AE95" s="120"/>
      <c r="AF95" s="121"/>
      <c r="AM95">
        <v>1.57</v>
      </c>
      <c r="AN95">
        <v>8.9989901891778175</v>
      </c>
      <c r="AO95">
        <v>0.57499999999999996</v>
      </c>
      <c r="AP95">
        <v>4.5835523542058496</v>
      </c>
    </row>
    <row r="96" spans="1:42" ht="15.75" hidden="1" thickBot="1" x14ac:dyDescent="0.3">
      <c r="A96" s="52">
        <f t="shared" si="2"/>
        <v>360</v>
      </c>
      <c r="B96" s="53" t="s">
        <v>114</v>
      </c>
      <c r="C96" s="54" t="s">
        <v>208</v>
      </c>
      <c r="D96" s="21">
        <v>24</v>
      </c>
      <c r="E96" s="100" t="s">
        <v>217</v>
      </c>
      <c r="F96" s="106">
        <v>14.01</v>
      </c>
      <c r="G96" s="115">
        <v>15.317874129912088</v>
      </c>
      <c r="H96" s="116">
        <v>0.55535331905781593</v>
      </c>
      <c r="I96" s="117">
        <v>3.9989923916195225</v>
      </c>
      <c r="J96" s="41"/>
      <c r="K96" s="29"/>
      <c r="L96" s="41"/>
      <c r="M96" s="42"/>
      <c r="N96" s="29"/>
      <c r="O96" s="15" t="s">
        <v>225</v>
      </c>
      <c r="P96" s="46">
        <v>90</v>
      </c>
      <c r="Q96" s="43">
        <v>10.45</v>
      </c>
      <c r="R96" s="45">
        <v>1.59</v>
      </c>
      <c r="S96" s="44">
        <v>871.22</v>
      </c>
      <c r="T96" s="64">
        <v>0</v>
      </c>
      <c r="U96" s="92" t="s">
        <v>229</v>
      </c>
      <c r="V96" s="72" t="s">
        <v>230</v>
      </c>
      <c r="W96" s="80">
        <v>1</v>
      </c>
      <c r="X96" s="86" t="s">
        <v>248</v>
      </c>
      <c r="Y96" s="125"/>
      <c r="Z96" s="120"/>
      <c r="AA96" s="120"/>
      <c r="AB96" s="120"/>
      <c r="AC96" s="120"/>
      <c r="AD96" s="120"/>
      <c r="AE96" s="120"/>
      <c r="AF96" s="121"/>
      <c r="AM96">
        <v>14.01</v>
      </c>
      <c r="AN96">
        <v>15.317874129912088</v>
      </c>
      <c r="AO96">
        <v>0.55535331905781593</v>
      </c>
      <c r="AP96">
        <v>3.9989923916195225</v>
      </c>
    </row>
    <row r="97" spans="1:42" ht="15.75" thickBot="1" x14ac:dyDescent="0.3">
      <c r="A97" s="52">
        <f t="shared" si="2"/>
        <v>365</v>
      </c>
      <c r="B97" s="53" t="s">
        <v>282</v>
      </c>
      <c r="C97" s="54" t="s">
        <v>209</v>
      </c>
      <c r="D97" s="21">
        <v>36</v>
      </c>
      <c r="E97" s="100" t="s">
        <v>217</v>
      </c>
      <c r="F97" s="106">
        <v>2.37</v>
      </c>
      <c r="G97" s="115">
        <v>17.739743407664712</v>
      </c>
      <c r="H97" s="116">
        <v>0.57500000000000007</v>
      </c>
      <c r="I97" s="117">
        <v>3.8120399012411972</v>
      </c>
      <c r="J97" s="41"/>
      <c r="K97" s="29"/>
      <c r="L97" s="41"/>
      <c r="M97" s="42"/>
      <c r="N97" s="29"/>
      <c r="O97" s="15" t="s">
        <v>225</v>
      </c>
      <c r="P97" s="46">
        <v>154</v>
      </c>
      <c r="Q97" s="43">
        <v>21.94</v>
      </c>
      <c r="R97" s="45">
        <v>4.2300000000000004</v>
      </c>
      <c r="S97" s="44">
        <v>865.45</v>
      </c>
      <c r="T97" s="64">
        <v>0</v>
      </c>
      <c r="U97" s="92" t="s">
        <v>230</v>
      </c>
      <c r="V97" s="72" t="s">
        <v>230</v>
      </c>
      <c r="W97" s="80">
        <v>3</v>
      </c>
      <c r="X97" s="86" t="s">
        <v>236</v>
      </c>
      <c r="Y97" s="123" t="s">
        <v>250</v>
      </c>
      <c r="Z97" s="120"/>
      <c r="AA97" s="120"/>
      <c r="AB97" s="120"/>
      <c r="AC97" s="120"/>
      <c r="AD97" s="120"/>
      <c r="AE97" s="120"/>
      <c r="AF97" s="121"/>
      <c r="AM97">
        <v>2.37</v>
      </c>
      <c r="AN97">
        <v>17.739743407664712</v>
      </c>
      <c r="AO97">
        <v>0.57500000000000007</v>
      </c>
      <c r="AP97">
        <v>3.8120399012411972</v>
      </c>
    </row>
    <row r="98" spans="1:42" ht="15.75" hidden="1" thickBot="1" x14ac:dyDescent="0.3">
      <c r="A98" s="52">
        <f t="shared" si="2"/>
        <v>370</v>
      </c>
      <c r="B98" s="53" t="s">
        <v>116</v>
      </c>
      <c r="C98" s="54" t="s">
        <v>210</v>
      </c>
      <c r="D98" s="21">
        <v>36</v>
      </c>
      <c r="E98" s="100" t="s">
        <v>217</v>
      </c>
      <c r="F98" s="106">
        <v>2.42</v>
      </c>
      <c r="G98" s="115">
        <v>17.523449366348249</v>
      </c>
      <c r="H98" s="116">
        <v>0.9</v>
      </c>
      <c r="I98" s="117">
        <v>3.8280352264573168</v>
      </c>
      <c r="J98" s="41"/>
      <c r="K98" s="29"/>
      <c r="L98" s="41"/>
      <c r="M98" s="42"/>
      <c r="N98" s="29"/>
      <c r="O98" s="15" t="s">
        <v>225</v>
      </c>
      <c r="P98" s="46">
        <v>154</v>
      </c>
      <c r="Q98" s="43">
        <v>20.97</v>
      </c>
      <c r="R98" s="45">
        <v>3.64</v>
      </c>
      <c r="S98" s="44">
        <v>867.96</v>
      </c>
      <c r="T98" s="64">
        <v>0</v>
      </c>
      <c r="U98" s="92" t="s">
        <v>230</v>
      </c>
      <c r="V98" s="73" t="s">
        <v>230</v>
      </c>
      <c r="W98" s="80">
        <v>3</v>
      </c>
      <c r="X98" s="86" t="s">
        <v>236</v>
      </c>
      <c r="Y98" s="124"/>
      <c r="Z98" s="120"/>
      <c r="AA98" s="120"/>
      <c r="AB98" s="120"/>
      <c r="AC98" s="120"/>
      <c r="AD98" s="120"/>
      <c r="AE98" s="120"/>
      <c r="AF98" s="121"/>
      <c r="AM98">
        <v>2.42</v>
      </c>
      <c r="AN98">
        <v>17.523449366348249</v>
      </c>
      <c r="AO98">
        <v>0.9</v>
      </c>
      <c r="AP98">
        <v>3.8280352264573168</v>
      </c>
    </row>
    <row r="99" spans="1:42" ht="15.75" hidden="1" thickBot="1" x14ac:dyDescent="0.3">
      <c r="A99" s="52">
        <f t="shared" si="2"/>
        <v>375</v>
      </c>
      <c r="B99" s="53" t="s">
        <v>117</v>
      </c>
      <c r="C99" s="54" t="s">
        <v>211</v>
      </c>
      <c r="D99" s="21">
        <v>36</v>
      </c>
      <c r="E99" s="100" t="s">
        <v>217</v>
      </c>
      <c r="F99" s="106">
        <v>1.84</v>
      </c>
      <c r="G99" s="115">
        <v>16.418313735296426</v>
      </c>
      <c r="H99" s="116">
        <v>0.57499999999999996</v>
      </c>
      <c r="I99" s="117">
        <v>3.9118627053491353</v>
      </c>
      <c r="J99" s="41"/>
      <c r="K99" s="29"/>
      <c r="L99" s="41"/>
      <c r="M99" s="42"/>
      <c r="N99" s="29"/>
      <c r="O99" s="15" t="s">
        <v>225</v>
      </c>
      <c r="P99" s="46">
        <v>154</v>
      </c>
      <c r="Q99" s="43">
        <v>13.44</v>
      </c>
      <c r="R99" s="45">
        <v>2.83</v>
      </c>
      <c r="S99" s="44">
        <v>868.7</v>
      </c>
      <c r="T99" s="64">
        <v>0</v>
      </c>
      <c r="U99" s="92" t="s">
        <v>230</v>
      </c>
      <c r="V99" s="72" t="s">
        <v>230</v>
      </c>
      <c r="W99" s="80">
        <v>3</v>
      </c>
      <c r="X99" s="86" t="s">
        <v>236</v>
      </c>
      <c r="Y99" s="124"/>
      <c r="Z99" s="120"/>
      <c r="AA99" s="120"/>
      <c r="AB99" s="120"/>
      <c r="AC99" s="120"/>
      <c r="AD99" s="120"/>
      <c r="AE99" s="120"/>
      <c r="AF99" s="121"/>
      <c r="AM99">
        <v>1.84</v>
      </c>
      <c r="AN99">
        <v>16.418313735296426</v>
      </c>
      <c r="AO99">
        <v>0.57499999999999996</v>
      </c>
      <c r="AP99">
        <v>3.9118627053491353</v>
      </c>
    </row>
    <row r="100" spans="1:42" ht="15.75" hidden="1" thickBot="1" x14ac:dyDescent="0.3">
      <c r="A100" s="52">
        <f t="shared" si="2"/>
        <v>380</v>
      </c>
      <c r="B100" s="53" t="s">
        <v>118</v>
      </c>
      <c r="C100" s="54" t="s">
        <v>212</v>
      </c>
      <c r="D100" s="21">
        <v>36</v>
      </c>
      <c r="E100" s="100" t="s">
        <v>217</v>
      </c>
      <c r="F100" s="106">
        <v>25.49</v>
      </c>
      <c r="G100" s="115">
        <v>14.923191474497399</v>
      </c>
      <c r="H100" s="116">
        <v>0.57746174970576702</v>
      </c>
      <c r="I100" s="117">
        <v>4.0311777349228981</v>
      </c>
      <c r="J100" s="41"/>
      <c r="K100" s="29"/>
      <c r="L100" s="41"/>
      <c r="M100" s="42"/>
      <c r="N100" s="29"/>
      <c r="O100" s="15" t="s">
        <v>225</v>
      </c>
      <c r="P100" s="46">
        <v>154</v>
      </c>
      <c r="Q100" s="43">
        <v>9.23</v>
      </c>
      <c r="R100" s="45">
        <v>2.2599999999999998</v>
      </c>
      <c r="S100" s="44">
        <v>868.32</v>
      </c>
      <c r="T100" s="64">
        <v>0</v>
      </c>
      <c r="U100" s="92" t="s">
        <v>230</v>
      </c>
      <c r="V100" s="72" t="s">
        <v>230</v>
      </c>
      <c r="W100" s="80">
        <v>3</v>
      </c>
      <c r="X100" s="86" t="s">
        <v>236</v>
      </c>
      <c r="Y100" s="125"/>
      <c r="Z100" s="120"/>
      <c r="AA100" s="120"/>
      <c r="AB100" s="120"/>
      <c r="AC100" s="120"/>
      <c r="AD100" s="120"/>
      <c r="AE100" s="120"/>
      <c r="AF100" s="121"/>
      <c r="AM100">
        <v>25.49</v>
      </c>
      <c r="AN100">
        <v>14.923191474497399</v>
      </c>
      <c r="AO100">
        <v>0.57746174970576702</v>
      </c>
      <c r="AP100">
        <v>4.0311777349228981</v>
      </c>
    </row>
    <row r="101" spans="1:42" ht="15.75" thickBot="1" x14ac:dyDescent="0.3">
      <c r="A101" s="52">
        <f t="shared" si="2"/>
        <v>385</v>
      </c>
      <c r="B101" s="53" t="s">
        <v>283</v>
      </c>
      <c r="C101" s="54" t="s">
        <v>213</v>
      </c>
      <c r="D101" s="21">
        <v>18</v>
      </c>
      <c r="E101" s="100" t="s">
        <v>217</v>
      </c>
      <c r="F101" s="106">
        <v>0.18</v>
      </c>
      <c r="G101" s="115">
        <v>5</v>
      </c>
      <c r="H101" s="116">
        <v>0.57500000000000007</v>
      </c>
      <c r="I101" s="117">
        <v>5.0486077444426609</v>
      </c>
      <c r="J101" s="41"/>
      <c r="K101" s="29"/>
      <c r="L101" s="41"/>
      <c r="M101" s="42"/>
      <c r="N101" s="29"/>
      <c r="O101" s="15" t="s">
        <v>225</v>
      </c>
      <c r="P101" s="46">
        <v>8</v>
      </c>
      <c r="Q101" s="43">
        <v>11.72</v>
      </c>
      <c r="R101" s="45">
        <v>1.19</v>
      </c>
      <c r="S101" s="44">
        <v>892.23</v>
      </c>
      <c r="T101" s="66">
        <v>0.76</v>
      </c>
      <c r="U101" s="92" t="s">
        <v>229</v>
      </c>
      <c r="V101" s="72" t="s">
        <v>229</v>
      </c>
      <c r="W101" s="80"/>
      <c r="X101" s="86" t="s">
        <v>237</v>
      </c>
      <c r="Y101" s="93"/>
      <c r="Z101" s="122" t="s">
        <v>309</v>
      </c>
      <c r="AA101" s="120"/>
      <c r="AB101" s="120"/>
      <c r="AC101" s="120"/>
      <c r="AD101" s="120"/>
      <c r="AE101" s="120"/>
      <c r="AF101" s="121"/>
      <c r="AM101">
        <v>0.18</v>
      </c>
      <c r="AN101">
        <v>5</v>
      </c>
      <c r="AO101">
        <v>0.57500000000000007</v>
      </c>
      <c r="AP101">
        <v>5.0486077444426609</v>
      </c>
    </row>
    <row r="102" spans="1:42" ht="15.75" hidden="1" thickBot="1" x14ac:dyDescent="0.3">
      <c r="A102" s="52">
        <f t="shared" si="2"/>
        <v>390</v>
      </c>
      <c r="B102" s="53" t="s">
        <v>120</v>
      </c>
      <c r="C102" s="54" t="s">
        <v>214</v>
      </c>
      <c r="D102" s="21">
        <v>18</v>
      </c>
      <c r="E102" s="100" t="s">
        <v>217</v>
      </c>
      <c r="F102" s="106">
        <v>0.13</v>
      </c>
      <c r="G102" s="115">
        <v>5</v>
      </c>
      <c r="H102" s="116">
        <v>0.9</v>
      </c>
      <c r="I102" s="117">
        <v>5.0486077444426609</v>
      </c>
      <c r="J102" s="41"/>
      <c r="K102" s="29"/>
      <c r="L102" s="41"/>
      <c r="M102" s="42"/>
      <c r="N102" s="29"/>
      <c r="O102" s="15" t="s">
        <v>225</v>
      </c>
      <c r="P102" s="46">
        <v>8</v>
      </c>
      <c r="Q102" s="43">
        <v>4.74</v>
      </c>
      <c r="R102" s="45">
        <v>1.21</v>
      </c>
      <c r="S102" s="44">
        <v>893.2</v>
      </c>
      <c r="T102" s="66">
        <v>2.2000000000000002</v>
      </c>
      <c r="U102" s="92" t="s">
        <v>229</v>
      </c>
      <c r="V102" s="72" t="s">
        <v>229</v>
      </c>
      <c r="W102" s="80"/>
      <c r="X102" s="86" t="s">
        <v>237</v>
      </c>
      <c r="Y102" s="93"/>
      <c r="Z102" s="120"/>
      <c r="AA102" s="120"/>
      <c r="AB102" s="120"/>
      <c r="AC102" s="120"/>
      <c r="AD102" s="120"/>
      <c r="AE102" s="120"/>
      <c r="AF102" s="121"/>
      <c r="AM102">
        <v>0.13</v>
      </c>
      <c r="AN102">
        <v>5</v>
      </c>
      <c r="AO102">
        <v>0.9</v>
      </c>
      <c r="AP102">
        <v>5.0486077444426609</v>
      </c>
    </row>
    <row r="103" spans="1:42" ht="15.75" hidden="1" thickBot="1" x14ac:dyDescent="0.3">
      <c r="A103" s="52">
        <f t="shared" si="2"/>
        <v>395</v>
      </c>
      <c r="B103" s="53" t="s">
        <v>121</v>
      </c>
      <c r="C103" s="54" t="s">
        <v>215</v>
      </c>
      <c r="D103" s="21">
        <v>18</v>
      </c>
      <c r="E103" s="100" t="s">
        <v>217</v>
      </c>
      <c r="F103" s="106">
        <v>1.37</v>
      </c>
      <c r="G103" s="115">
        <v>14.128659138723162</v>
      </c>
      <c r="H103" s="116">
        <v>0.5</v>
      </c>
      <c r="I103" s="117">
        <v>4.0975370221712488</v>
      </c>
      <c r="J103" s="41"/>
      <c r="K103" s="29"/>
      <c r="L103" s="41"/>
      <c r="M103" s="42"/>
      <c r="N103" s="29"/>
      <c r="O103" s="15" t="s">
        <v>225</v>
      </c>
      <c r="P103" s="46">
        <v>8</v>
      </c>
      <c r="Q103" s="43">
        <v>4.74</v>
      </c>
      <c r="R103" s="45">
        <v>1.21</v>
      </c>
      <c r="S103" s="44">
        <v>894.47</v>
      </c>
      <c r="T103" s="66">
        <v>1.82</v>
      </c>
      <c r="U103" s="92" t="s">
        <v>229</v>
      </c>
      <c r="V103" s="72" t="s">
        <v>229</v>
      </c>
      <c r="W103" s="80"/>
      <c r="X103" s="86" t="s">
        <v>237</v>
      </c>
      <c r="Y103" s="93"/>
      <c r="Z103" s="120"/>
      <c r="AA103" s="120"/>
      <c r="AB103" s="120"/>
      <c r="AC103" s="120"/>
      <c r="AD103" s="120"/>
      <c r="AE103" s="120"/>
      <c r="AF103" s="121"/>
      <c r="AM103">
        <v>1.37</v>
      </c>
      <c r="AN103">
        <v>14.128659138723162</v>
      </c>
      <c r="AO103">
        <v>0.5</v>
      </c>
      <c r="AP103">
        <v>4.0975370221712488</v>
      </c>
    </row>
    <row r="104" spans="1:42" ht="15.75" thickBot="1" x14ac:dyDescent="0.3">
      <c r="A104" s="52">
        <f t="shared" si="2"/>
        <v>400</v>
      </c>
      <c r="B104" s="53" t="s">
        <v>122</v>
      </c>
      <c r="C104" s="54" t="s">
        <v>193</v>
      </c>
      <c r="D104" s="21">
        <v>72</v>
      </c>
      <c r="E104" s="100" t="s">
        <v>217</v>
      </c>
      <c r="F104" s="106">
        <v>2.15</v>
      </c>
      <c r="G104" s="115">
        <v>7.2645997813255843</v>
      </c>
      <c r="H104" s="116">
        <v>0.56337209302325586</v>
      </c>
      <c r="I104" s="117">
        <v>4.7744884472695235</v>
      </c>
      <c r="J104" s="41"/>
      <c r="K104" s="29"/>
      <c r="L104" s="41"/>
      <c r="M104" s="42"/>
      <c r="N104" s="29"/>
      <c r="O104" s="15" t="s">
        <v>225</v>
      </c>
      <c r="P104" s="46">
        <v>317</v>
      </c>
      <c r="Q104" s="43">
        <v>15.49</v>
      </c>
      <c r="R104" s="45">
        <v>1.35</v>
      </c>
      <c r="S104" s="44">
        <v>813.23</v>
      </c>
      <c r="T104" s="66">
        <v>2.77</v>
      </c>
      <c r="U104" s="92" t="s">
        <v>229</v>
      </c>
      <c r="V104" s="72" t="s">
        <v>229</v>
      </c>
      <c r="W104" s="80"/>
      <c r="X104" s="86" t="s">
        <v>237</v>
      </c>
      <c r="Y104" s="93"/>
      <c r="Z104" s="120"/>
      <c r="AA104" s="120"/>
      <c r="AB104" s="120"/>
      <c r="AC104" s="120"/>
      <c r="AD104" s="120"/>
      <c r="AE104" s="120"/>
      <c r="AF104" s="121"/>
      <c r="AM104">
        <v>2.15</v>
      </c>
      <c r="AN104">
        <v>7.2645997813255843</v>
      </c>
      <c r="AO104">
        <v>0.56337209302325586</v>
      </c>
      <c r="AP104">
        <v>4.7744884472695235</v>
      </c>
    </row>
    <row r="105" spans="1:42" ht="15.75" thickBot="1" x14ac:dyDescent="0.3">
      <c r="A105" s="52">
        <f t="shared" si="2"/>
        <v>405</v>
      </c>
      <c r="B105" s="53" t="s">
        <v>216</v>
      </c>
      <c r="C105" s="54" t="s">
        <v>197</v>
      </c>
      <c r="D105" s="21">
        <v>18</v>
      </c>
      <c r="E105" s="100" t="s">
        <v>217</v>
      </c>
      <c r="F105" s="106">
        <v>1.1499999999999999</v>
      </c>
      <c r="G105" s="115">
        <v>17.357025610575274</v>
      </c>
      <c r="H105" s="116">
        <v>0.41250000000000003</v>
      </c>
      <c r="I105" s="117">
        <v>3.8404325473355745</v>
      </c>
      <c r="J105" s="41"/>
      <c r="K105" s="29"/>
      <c r="L105" s="41"/>
      <c r="M105" s="42"/>
      <c r="N105" s="29"/>
      <c r="O105" s="15" t="s">
        <v>225</v>
      </c>
      <c r="P105" s="46">
        <v>19</v>
      </c>
      <c r="Q105" s="43">
        <v>10.6</v>
      </c>
      <c r="R105" s="45">
        <v>2.87</v>
      </c>
      <c r="S105" s="44">
        <v>867.2</v>
      </c>
      <c r="T105" s="64">
        <v>0</v>
      </c>
      <c r="U105" s="92" t="s">
        <v>230</v>
      </c>
      <c r="V105" s="72" t="s">
        <v>230</v>
      </c>
      <c r="W105" s="80">
        <v>2</v>
      </c>
      <c r="X105" s="86" t="s">
        <v>242</v>
      </c>
      <c r="Y105" s="93"/>
      <c r="Z105" s="120"/>
      <c r="AA105" s="120"/>
      <c r="AB105" s="120"/>
      <c r="AC105" s="120"/>
      <c r="AD105" s="120"/>
      <c r="AE105" s="120"/>
      <c r="AF105" s="121"/>
      <c r="AM105">
        <v>1.1499999999999999</v>
      </c>
      <c r="AN105">
        <v>17.357025610575274</v>
      </c>
      <c r="AO105">
        <v>0.41250000000000003</v>
      </c>
      <c r="AP105">
        <v>3.8404325473355745</v>
      </c>
    </row>
    <row r="106" spans="1:42" ht="15.75" thickBot="1" x14ac:dyDescent="0.3">
      <c r="A106" s="52">
        <f t="shared" si="2"/>
        <v>410</v>
      </c>
      <c r="B106" s="53" t="s">
        <v>222</v>
      </c>
      <c r="C106" s="54" t="s">
        <v>201</v>
      </c>
      <c r="D106" s="21">
        <v>24</v>
      </c>
      <c r="E106" s="100" t="s">
        <v>217</v>
      </c>
      <c r="F106" s="106">
        <v>3.21</v>
      </c>
      <c r="G106" s="115">
        <v>6.406474290559161</v>
      </c>
      <c r="H106" s="116">
        <v>0.41249999999999998</v>
      </c>
      <c r="I106" s="117">
        <v>4.8748487593014804</v>
      </c>
      <c r="J106" s="41"/>
      <c r="K106" s="29"/>
      <c r="L106" s="41"/>
      <c r="M106" s="42"/>
      <c r="N106" s="29"/>
      <c r="O106" s="15" t="s">
        <v>225</v>
      </c>
      <c r="P106" s="46">
        <v>53</v>
      </c>
      <c r="Q106" s="43">
        <v>8.56</v>
      </c>
      <c r="R106" s="45">
        <v>1.62</v>
      </c>
      <c r="S106" s="44">
        <v>869.44</v>
      </c>
      <c r="T106" s="66">
        <v>0.56000000000000005</v>
      </c>
      <c r="U106" s="92" t="s">
        <v>229</v>
      </c>
      <c r="V106" s="72" t="s">
        <v>230</v>
      </c>
      <c r="W106" s="80">
        <v>2</v>
      </c>
      <c r="X106" s="86" t="s">
        <v>243</v>
      </c>
      <c r="Y106" s="93"/>
      <c r="Z106" s="120"/>
      <c r="AA106" s="120"/>
      <c r="AB106" s="120"/>
      <c r="AC106" s="120"/>
      <c r="AD106" s="120"/>
      <c r="AE106" s="120"/>
      <c r="AF106" s="121"/>
      <c r="AM106">
        <v>3.21</v>
      </c>
      <c r="AN106">
        <v>6.406474290559161</v>
      </c>
      <c r="AO106">
        <v>0.41249999999999998</v>
      </c>
      <c r="AP106">
        <v>4.8748487593014804</v>
      </c>
    </row>
    <row r="107" spans="1:42" x14ac:dyDescent="0.25">
      <c r="A107" s="52"/>
    </row>
    <row r="108" spans="1:42" x14ac:dyDescent="0.25">
      <c r="B108" t="s">
        <v>238</v>
      </c>
    </row>
    <row r="109" spans="1:42" x14ac:dyDescent="0.25">
      <c r="B109" s="98" t="s">
        <v>299</v>
      </c>
      <c r="C109" t="s">
        <v>302</v>
      </c>
    </row>
    <row r="110" spans="1:42" x14ac:dyDescent="0.25">
      <c r="B110" s="99" t="s">
        <v>300</v>
      </c>
      <c r="C110" s="87" t="s">
        <v>303</v>
      </c>
    </row>
    <row r="111" spans="1:42" x14ac:dyDescent="0.25">
      <c r="B111" s="99" t="s">
        <v>305</v>
      </c>
      <c r="C111" t="s">
        <v>304</v>
      </c>
    </row>
    <row r="112" spans="1:42" x14ac:dyDescent="0.25">
      <c r="B112" s="99" t="s">
        <v>306</v>
      </c>
      <c r="C112" t="s">
        <v>301</v>
      </c>
    </row>
  </sheetData>
  <mergeCells count="124">
    <mergeCell ref="Z101:AF101"/>
    <mergeCell ref="Z102:AF102"/>
    <mergeCell ref="Z103:AF103"/>
    <mergeCell ref="Z104:AF104"/>
    <mergeCell ref="Z105:AF105"/>
    <mergeCell ref="Z106:AF106"/>
    <mergeCell ref="Y93:Y96"/>
    <mergeCell ref="Z93:AF93"/>
    <mergeCell ref="Z94:AF94"/>
    <mergeCell ref="Z95:AF95"/>
    <mergeCell ref="Z96:AF96"/>
    <mergeCell ref="Y97:Y100"/>
    <mergeCell ref="Z97:AF97"/>
    <mergeCell ref="Z98:AF98"/>
    <mergeCell ref="Z99:AF99"/>
    <mergeCell ref="Z100:AF100"/>
    <mergeCell ref="Y86:Y87"/>
    <mergeCell ref="Z86:AF86"/>
    <mergeCell ref="Z87:AF87"/>
    <mergeCell ref="Y88:Y92"/>
    <mergeCell ref="Z88:AF88"/>
    <mergeCell ref="Z89:AF89"/>
    <mergeCell ref="Z90:AF90"/>
    <mergeCell ref="Z91:AF91"/>
    <mergeCell ref="Z92:AF92"/>
    <mergeCell ref="Z80:AF80"/>
    <mergeCell ref="Z81:AF81"/>
    <mergeCell ref="Z82:AF82"/>
    <mergeCell ref="Y83:Y85"/>
    <mergeCell ref="Z83:AF83"/>
    <mergeCell ref="Z84:AF84"/>
    <mergeCell ref="Z85:AF85"/>
    <mergeCell ref="Z75:AF75"/>
    <mergeCell ref="Z76:AF76"/>
    <mergeCell ref="Z77:AF77"/>
    <mergeCell ref="Y78:Y79"/>
    <mergeCell ref="Z78:AF78"/>
    <mergeCell ref="Z79:AF79"/>
    <mergeCell ref="Y70:Y72"/>
    <mergeCell ref="Z70:AF70"/>
    <mergeCell ref="Z71:AF71"/>
    <mergeCell ref="Z72:AF72"/>
    <mergeCell ref="Z73:AF73"/>
    <mergeCell ref="Z74:AF74"/>
    <mergeCell ref="Z62:AF62"/>
    <mergeCell ref="Z63:AF63"/>
    <mergeCell ref="Z64:AF64"/>
    <mergeCell ref="Z65:AF65"/>
    <mergeCell ref="Y66:Y69"/>
    <mergeCell ref="Z66:AF66"/>
    <mergeCell ref="Z67:AF67"/>
    <mergeCell ref="Z68:AF68"/>
    <mergeCell ref="Z69:AF69"/>
    <mergeCell ref="Z56:AF56"/>
    <mergeCell ref="Z57:AF57"/>
    <mergeCell ref="Z58:AF58"/>
    <mergeCell ref="Z59:AF59"/>
    <mergeCell ref="Z60:AF60"/>
    <mergeCell ref="Z61:AF61"/>
    <mergeCell ref="Y51:Y53"/>
    <mergeCell ref="Z51:AF51"/>
    <mergeCell ref="Z52:AF52"/>
    <mergeCell ref="Z53:AF53"/>
    <mergeCell ref="Z54:AF54"/>
    <mergeCell ref="Z55:AF55"/>
    <mergeCell ref="Z43:AF43"/>
    <mergeCell ref="Z44:AF44"/>
    <mergeCell ref="Z45:AF45"/>
    <mergeCell ref="Z46:AF46"/>
    <mergeCell ref="Z47:AF47"/>
    <mergeCell ref="Y48:Y50"/>
    <mergeCell ref="Z48:AF48"/>
    <mergeCell ref="Z49:AF49"/>
    <mergeCell ref="Z50:AF50"/>
    <mergeCell ref="Z35:AF35"/>
    <mergeCell ref="Z36:AF36"/>
    <mergeCell ref="Z37:AF37"/>
    <mergeCell ref="Z38:AF38"/>
    <mergeCell ref="Z39:AF39"/>
    <mergeCell ref="Y40:Y42"/>
    <mergeCell ref="Z40:AF40"/>
    <mergeCell ref="Z41:AF41"/>
    <mergeCell ref="Z42:AF42"/>
    <mergeCell ref="Z30:AF30"/>
    <mergeCell ref="Z31:AF31"/>
    <mergeCell ref="Z32:AF32"/>
    <mergeCell ref="Y33:Y34"/>
    <mergeCell ref="Z33:AF33"/>
    <mergeCell ref="Z34:AF34"/>
    <mergeCell ref="Y25:Y27"/>
    <mergeCell ref="Z25:AF25"/>
    <mergeCell ref="Z26:AF26"/>
    <mergeCell ref="Z27:AF27"/>
    <mergeCell ref="Z28:AF28"/>
    <mergeCell ref="Z29:AF29"/>
    <mergeCell ref="Z20:AF20"/>
    <mergeCell ref="Z21:AF21"/>
    <mergeCell ref="Y22:Y24"/>
    <mergeCell ref="Z22:AF22"/>
    <mergeCell ref="Z23:AF23"/>
    <mergeCell ref="Z24:AF24"/>
    <mergeCell ref="Z12:AF12"/>
    <mergeCell ref="Z13:AF13"/>
    <mergeCell ref="Z14:AF14"/>
    <mergeCell ref="Z15:AF15"/>
    <mergeCell ref="Z16:AF16"/>
    <mergeCell ref="Y17:Y19"/>
    <mergeCell ref="Z17:AF17"/>
    <mergeCell ref="Z18:AF18"/>
    <mergeCell ref="Z19:AF19"/>
    <mergeCell ref="Z6:AF6"/>
    <mergeCell ref="Z7:AF7"/>
    <mergeCell ref="Y8:Y11"/>
    <mergeCell ref="Z8:AF8"/>
    <mergeCell ref="Z9:AF9"/>
    <mergeCell ref="Z10:AF10"/>
    <mergeCell ref="Z11:AF11"/>
    <mergeCell ref="A4:A5"/>
    <mergeCell ref="G4:I4"/>
    <mergeCell ref="J4:K4"/>
    <mergeCell ref="L4:N4"/>
    <mergeCell ref="P4:V4"/>
    <mergeCell ref="Y4:AF4"/>
    <mergeCell ref="Z5:AF5"/>
  </mergeCells>
  <pageMargins left="1" right="0.25" top="0.25" bottom="0.25" header="0.3" footer="0.3"/>
  <pageSetup paperSize="17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All Pipes</vt:lpstr>
      <vt:lpstr>Consolidated Systems</vt:lpstr>
      <vt:lpstr>'All Pipes'!Print_Area</vt:lpstr>
      <vt:lpstr>'All Pipes'!Print_Titles</vt:lpstr>
      <vt:lpstr>'Consolidated Systems'!Print_Titles</vt:lpstr>
    </vt:vector>
  </TitlesOfParts>
  <Company>Mead &amp; Hunt,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Baker</dc:creator>
  <cp:lastModifiedBy>Ron Smoak</cp:lastModifiedBy>
  <cp:lastPrinted>2016-02-11T15:08:03Z</cp:lastPrinted>
  <dcterms:created xsi:type="dcterms:W3CDTF">2015-06-09T20:11:13Z</dcterms:created>
  <dcterms:modified xsi:type="dcterms:W3CDTF">2016-02-11T15:08:17Z</dcterms:modified>
</cp:coreProperties>
</file>